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senn1\Google Drive\All Files CEEA-ACEG_\Conference\2020 Montreal\"/>
    </mc:Choice>
  </mc:AlternateContent>
  <bookViews>
    <workbookView xWindow="0" yWindow="0" windowWidth="28800" windowHeight="12300"/>
  </bookViews>
  <sheets>
    <sheet name="Cirque Eloize" sheetId="15" r:id="rId1"/>
    <sheet name="Le Windsor" sheetId="14" r:id="rId2"/>
    <sheet name="Passerelle Perspective" sheetId="13" r:id="rId3"/>
    <sheet name="Le belvédère" sheetId="12" r:id="rId4"/>
  </sheets>
  <definedNames>
    <definedName name="_xlnm.Print_Area" localSheetId="0">'Cirque Eloize'!$A$1:$F$46</definedName>
    <definedName name="_xlnm.Print_Area" localSheetId="3">'Le belvédère'!$A$1:$F$50</definedName>
    <definedName name="_xlnm.Print_Area" localSheetId="1">'Le Windsor'!$A$1:$F$45</definedName>
    <definedName name="_xlnm.Print_Area" localSheetId="2">'Passerelle Perspective'!$A$1:$F$50</definedName>
  </definedNames>
  <calcPr calcId="162913"/>
</workbook>
</file>

<file path=xl/calcChain.xml><?xml version="1.0" encoding="utf-8"?>
<calcChain xmlns="http://schemas.openxmlformats.org/spreadsheetml/2006/main">
  <c r="B10" i="14" l="1"/>
  <c r="E24" i="12"/>
  <c r="E23" i="12"/>
  <c r="E24" i="13"/>
  <c r="E23" i="13"/>
  <c r="E14" i="15" l="1"/>
  <c r="B14" i="15"/>
  <c r="E10" i="14"/>
  <c r="E25" i="12" l="1"/>
  <c r="E25" i="13" l="1"/>
  <c r="E13" i="15"/>
  <c r="E10" i="15"/>
  <c r="E42" i="15"/>
  <c r="E44" i="15" s="1"/>
  <c r="E23" i="15"/>
  <c r="E24" i="15"/>
  <c r="E17" i="15"/>
  <c r="E34" i="13" l="1"/>
  <c r="E33" i="13"/>
  <c r="E32" i="15" l="1"/>
  <c r="E30" i="15"/>
  <c r="E25" i="15"/>
  <c r="E26" i="15" s="1"/>
  <c r="E18" i="15"/>
  <c r="E9" i="15"/>
  <c r="E26" i="13"/>
  <c r="E27" i="13" s="1"/>
  <c r="E31" i="14"/>
  <c r="E23" i="14"/>
  <c r="E22" i="14"/>
  <c r="E29" i="14"/>
  <c r="E33" i="14"/>
  <c r="E32" i="14"/>
  <c r="E30" i="14"/>
  <c r="E11" i="14"/>
  <c r="E9" i="14"/>
  <c r="E19" i="15" l="1"/>
  <c r="E35" i="15"/>
  <c r="E37" i="15" s="1"/>
  <c r="E41" i="14"/>
  <c r="E42" i="14" s="1"/>
  <c r="E24" i="14"/>
  <c r="E25" i="14" s="1"/>
  <c r="E17" i="14"/>
  <c r="E47" i="13"/>
  <c r="E48" i="13" s="1"/>
  <c r="E31" i="13"/>
  <c r="E18" i="13"/>
  <c r="E10" i="13"/>
  <c r="E9" i="13"/>
  <c r="E47" i="12"/>
  <c r="E48" i="12" s="1"/>
  <c r="E34" i="12"/>
  <c r="E33" i="12"/>
  <c r="E31" i="12"/>
  <c r="E26" i="12"/>
  <c r="E27" i="12" s="1"/>
  <c r="E18" i="12"/>
  <c r="E10" i="12"/>
  <c r="E9" i="12"/>
  <c r="B39" i="12" l="1"/>
  <c r="E39" i="12" s="1"/>
  <c r="E40" i="12" s="1"/>
  <c r="E42" i="12" s="1"/>
  <c r="E18" i="14"/>
  <c r="E19" i="13"/>
  <c r="E35" i="12"/>
  <c r="E35" i="13"/>
  <c r="B39" i="13" s="1"/>
  <c r="E39" i="13" s="1"/>
  <c r="E40" i="13" s="1"/>
  <c r="E42" i="13" s="1"/>
  <c r="E34" i="14"/>
  <c r="E36" i="14" s="1"/>
  <c r="E19" i="12"/>
</calcChain>
</file>

<file path=xl/sharedStrings.xml><?xml version="1.0" encoding="utf-8"?>
<sst xmlns="http://schemas.openxmlformats.org/spreadsheetml/2006/main" count="274" uniqueCount="89">
  <si>
    <t>x</t>
  </si>
  <si>
    <t>.</t>
  </si>
  <si>
    <t>Sous-Total</t>
  </si>
  <si>
    <t>SPACE RENTAL</t>
  </si>
  <si>
    <t>Sub-total</t>
  </si>
  <si>
    <t>Rate</t>
  </si>
  <si>
    <t>Nbr pp</t>
  </si>
  <si>
    <t>Taxes not included</t>
  </si>
  <si>
    <t>OTHER VARIABLE COSTS</t>
  </si>
  <si>
    <t>Event date : June 19, 2020</t>
  </si>
  <si>
    <t>Banquet Night | Canadian Engineering Education Association (CEEA) 2020</t>
  </si>
  <si>
    <t>Expected attendance: 300 people</t>
  </si>
  <si>
    <t>-</t>
  </si>
  <si>
    <t>FOOD AND ALCOHOL</t>
  </si>
  <si>
    <t>EXTERNAL SUPPLIERS</t>
  </si>
  <si>
    <t>Flowers</t>
  </si>
  <si>
    <t>WiFi for participants</t>
  </si>
  <si>
    <t>Parking</t>
  </si>
  <si>
    <t>TOTAL COSTS</t>
  </si>
  <si>
    <t>Use of kitchen fees</t>
  </si>
  <si>
    <t>Incl. the room</t>
  </si>
  <si>
    <t>PASSERELLE PERSPECTIVE</t>
  </si>
  <si>
    <t>NOT TURNKEY VENUE</t>
  </si>
  <si>
    <t>Not incl. the room</t>
  </si>
  <si>
    <r>
      <t xml:space="preserve">Event coordinator services </t>
    </r>
    <r>
      <rPr>
        <i/>
        <sz val="10"/>
        <rFont val="Arial"/>
        <family val="2"/>
      </rPr>
      <t>(Logistic agent on the night of the event)</t>
    </r>
  </si>
  <si>
    <r>
      <t xml:space="preserve">Furniture </t>
    </r>
    <r>
      <rPr>
        <i/>
        <sz val="10"/>
        <rFont val="Arial"/>
        <family val="2"/>
      </rPr>
      <t>(fixed stage only)</t>
    </r>
  </si>
  <si>
    <r>
      <t>Equipment rentals</t>
    </r>
    <r>
      <rPr>
        <i/>
        <sz val="10"/>
        <rFont val="Arial"/>
        <family val="2"/>
      </rPr>
      <t xml:space="preserve"> (tables, chairs, bars, etc.)</t>
    </r>
  </si>
  <si>
    <t>LE BELVÉDÈRE</t>
  </si>
  <si>
    <r>
      <t xml:space="preserve">Coat Check </t>
    </r>
    <r>
      <rPr>
        <i/>
        <sz val="10"/>
        <rFont val="Arial"/>
        <family val="2"/>
      </rPr>
      <t>(including staff)</t>
    </r>
  </si>
  <si>
    <t>LE WINDSOR</t>
  </si>
  <si>
    <t>TURNKEY VENUE</t>
  </si>
  <si>
    <r>
      <t xml:space="preserve">SOCAN fees </t>
    </r>
    <r>
      <rPr>
        <i/>
        <sz val="10"/>
        <rFont val="Arial"/>
        <family val="2"/>
      </rPr>
      <t>(no dance)</t>
    </r>
  </si>
  <si>
    <t>SPACE RENTAL - Emerald Corporate Package</t>
  </si>
  <si>
    <r>
      <t xml:space="preserve">Venue - </t>
    </r>
    <r>
      <rPr>
        <i/>
        <sz val="10"/>
        <rFont val="Arial"/>
        <family val="2"/>
      </rPr>
      <t>accessible from 8 am to 1 am 
(Including access to the balcony)</t>
    </r>
  </si>
  <si>
    <t xml:space="preserve">AV </t>
  </si>
  <si>
    <r>
      <t xml:space="preserve">Furniture </t>
    </r>
    <r>
      <rPr>
        <i/>
        <sz val="10"/>
        <rFont val="Arial"/>
        <family val="2"/>
      </rPr>
      <t>(tables, chairs, glassware, china and linens, etc.)</t>
    </r>
  </si>
  <si>
    <t>COCKTAIL, MENU &amp; ALCOHOL</t>
  </si>
  <si>
    <t xml:space="preserve">Alcohol permit </t>
  </si>
  <si>
    <r>
      <t xml:space="preserve">Wine service with dinner </t>
    </r>
    <r>
      <rPr>
        <i/>
        <sz val="10"/>
        <rFont val="Arial"/>
        <family val="2"/>
      </rPr>
      <t>(approx. 1/2 bottle per person)</t>
    </r>
  </si>
  <si>
    <r>
      <t xml:space="preserve">Parking </t>
    </r>
    <r>
      <rPr>
        <i/>
        <sz val="10"/>
        <rFont val="Arial"/>
        <family val="2"/>
      </rPr>
      <t>(Parking City lots nearby - cost based on approximation)</t>
    </r>
  </si>
  <si>
    <t>Not incl. the package</t>
  </si>
  <si>
    <t>Incl. the package</t>
  </si>
  <si>
    <t>On-site technician for the duration of the event</t>
  </si>
  <si>
    <r>
      <t xml:space="preserve">Audio-Visual package
</t>
    </r>
    <r>
      <rPr>
        <i/>
        <sz val="10"/>
        <rFont val="Arial"/>
        <family val="2"/>
      </rPr>
      <t>(Including 2 screens &amp; projectors, 8x8 stage, podium &amp; mic, laptop, sound system, ambiance lighting)</t>
    </r>
  </si>
  <si>
    <r>
      <t xml:space="preserve">Audio-Visual </t>
    </r>
    <r>
      <rPr>
        <i/>
        <sz val="10"/>
        <rFont val="Arial"/>
        <family val="2"/>
      </rPr>
      <t>(integrated sound system, podium, microphone)</t>
    </r>
  </si>
  <si>
    <t>CIRQUE ELOIZE</t>
  </si>
  <si>
    <r>
      <t xml:space="preserve">Venue - </t>
    </r>
    <r>
      <rPr>
        <i/>
        <sz val="10"/>
        <rFont val="Arial"/>
        <family val="2"/>
      </rPr>
      <t xml:space="preserve">accessible from 8 am to 1 am 
(Including access to the rooftop terrace) </t>
    </r>
  </si>
  <si>
    <r>
      <t>Equipment rentals</t>
    </r>
    <r>
      <rPr>
        <i/>
        <sz val="10"/>
        <rFont val="Arial"/>
        <family val="2"/>
      </rPr>
      <t xml:space="preserve"> (tables, chairs, bars, etc.)*</t>
    </r>
  </si>
  <si>
    <r>
      <t>Hot buffet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(Including service staff, barmen, glassware, china and linens)</t>
    </r>
    <r>
      <rPr>
        <sz val="10"/>
        <rFont val="Arial"/>
        <family val="2"/>
      </rPr>
      <t xml:space="preserve"> </t>
    </r>
  </si>
  <si>
    <t>Insurance policy</t>
  </si>
  <si>
    <t>Not incl. the room - 
A 2 million dollar insurance policy is required</t>
  </si>
  <si>
    <r>
      <t xml:space="preserve">Soft drinks </t>
    </r>
    <r>
      <rPr>
        <i/>
        <sz val="10"/>
        <rFont val="Arial"/>
        <family val="2"/>
      </rPr>
      <t>(included above in the menu)</t>
    </r>
  </si>
  <si>
    <r>
      <t xml:space="preserve">Alcohol - 125 bottles of wine </t>
    </r>
    <r>
      <rPr>
        <i/>
        <sz val="10"/>
        <rFont val="Arial"/>
        <family val="2"/>
      </rPr>
      <t>(2.5 glass per person)</t>
    </r>
  </si>
  <si>
    <t>*Can be arranged 48h before the event</t>
  </si>
  <si>
    <r>
      <t>All included Emerald package</t>
    </r>
    <r>
      <rPr>
        <i/>
        <sz val="10"/>
        <rFont val="Arial"/>
        <family val="2"/>
      </rPr>
      <t xml:space="preserve"> 
(Including access to the Windsor and Versaille Salons)</t>
    </r>
  </si>
  <si>
    <t>Rough estimate</t>
  </si>
  <si>
    <r>
      <t xml:space="preserve">3 course sit-down meal </t>
    </r>
    <r>
      <rPr>
        <i/>
        <sz val="10"/>
        <rFont val="Arial"/>
        <family val="2"/>
      </rPr>
      <t xml:space="preserve">(Including service staff)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/>
    </r>
  </si>
  <si>
    <t>COCKTAIL, FOOD &amp; ALCOHOL</t>
  </si>
  <si>
    <r>
      <t xml:space="preserve">Open bar for 4hrs </t>
    </r>
    <r>
      <rPr>
        <i/>
        <sz val="10"/>
        <rFont val="Arial"/>
        <family val="2"/>
      </rPr>
      <t>(wine &amp; beer, service staff and glassware)</t>
    </r>
    <r>
      <rPr>
        <sz val="10"/>
        <rFont val="Arial"/>
        <family val="2"/>
      </rPr>
      <t xml:space="preserve"> </t>
    </r>
  </si>
  <si>
    <r>
      <t xml:space="preserve">Performances </t>
    </r>
    <r>
      <rPr>
        <i/>
        <sz val="10"/>
        <rFont val="Arial"/>
        <family val="2"/>
      </rPr>
      <t>(cost per artists for a 35 minutes presentation)</t>
    </r>
  </si>
  <si>
    <t xml:space="preserve">Administration fees </t>
  </si>
  <si>
    <r>
      <t xml:space="preserve">Maintenance and Security </t>
    </r>
    <r>
      <rPr>
        <i/>
        <sz val="10"/>
        <rFont val="Arial"/>
        <family val="2"/>
      </rPr>
      <t>(regular security coverage from the Montreal Science Center)</t>
    </r>
  </si>
  <si>
    <t xml:space="preserve">Maintenance and 3 security agents </t>
  </si>
  <si>
    <t>$1000 to $2000</t>
  </si>
  <si>
    <r>
      <t>Equipment rentals</t>
    </r>
    <r>
      <rPr>
        <i/>
        <sz val="10"/>
        <rFont val="Arial"/>
        <family val="2"/>
      </rPr>
      <t xml:space="preserve"> (tables, chairs, china and linens, etc.)</t>
    </r>
  </si>
  <si>
    <t>*Not including extra furniture to dress up the terrace</t>
  </si>
  <si>
    <r>
      <t xml:space="preserve">Alcohol permit </t>
    </r>
    <r>
      <rPr>
        <i/>
        <sz val="10"/>
        <rFont val="Arial"/>
        <family val="2"/>
      </rPr>
      <t>(via caterer)</t>
    </r>
  </si>
  <si>
    <r>
      <t xml:space="preserve">Event coordination services </t>
    </r>
    <r>
      <rPr>
        <i/>
        <sz val="10"/>
        <rFont val="Arial"/>
        <family val="2"/>
      </rPr>
      <t>(support throughout the planning process of the Banquet)</t>
    </r>
  </si>
  <si>
    <r>
      <t xml:space="preserve">Furniture </t>
    </r>
    <r>
      <rPr>
        <i/>
        <sz val="10"/>
        <rFont val="Arial"/>
        <family val="2"/>
      </rPr>
      <t>(stage &amp; bars)</t>
    </r>
  </si>
  <si>
    <r>
      <t xml:space="preserve">Soft drinks </t>
    </r>
    <r>
      <rPr>
        <i/>
        <sz val="10"/>
        <rFont val="Arial"/>
        <family val="2"/>
      </rPr>
      <t>(included in the open bar)</t>
    </r>
  </si>
  <si>
    <r>
      <t xml:space="preserve">Audio-Visual </t>
    </r>
    <r>
      <rPr>
        <i/>
        <sz val="10"/>
        <rFont val="Arial"/>
        <family val="2"/>
      </rPr>
      <t>(sound system, lighting ambiance, technicians, poduim)</t>
    </r>
  </si>
  <si>
    <r>
      <t xml:space="preserve">3 course sit-down meal
</t>
    </r>
    <r>
      <rPr>
        <i/>
        <sz val="10"/>
        <rFont val="Arial"/>
        <family val="2"/>
      </rPr>
      <t xml:space="preserve">(Including service staff and 10% redevance fees on catering services) </t>
    </r>
  </si>
  <si>
    <t>Notes</t>
  </si>
  <si>
    <r>
      <t>Remaining Audio-Visual equipment not incl. the room</t>
    </r>
    <r>
      <rPr>
        <i/>
        <sz val="10"/>
        <rFont val="Arial"/>
        <family val="2"/>
      </rPr>
      <t xml:space="preserve">
(Including screen and projector, laptop, lighthing ambiance) </t>
    </r>
  </si>
  <si>
    <r>
      <t>Remaining Audio-Visual equipment not incl. the room</t>
    </r>
    <r>
      <rPr>
        <i/>
        <sz val="10"/>
        <rFont val="Arial"/>
        <family val="2"/>
      </rPr>
      <t xml:space="preserve">
(screen and projector)</t>
    </r>
  </si>
  <si>
    <r>
      <t xml:space="preserve">Hot buffet </t>
    </r>
    <r>
      <rPr>
        <i/>
        <sz val="10"/>
        <rFont val="Arial"/>
        <family val="2"/>
      </rPr>
      <t>(Including service staff, barmen, glassware, china and linens)</t>
    </r>
    <r>
      <rPr>
        <sz val="10"/>
        <rFont val="Arial"/>
        <family val="2"/>
      </rPr>
      <t xml:space="preserve"> </t>
    </r>
  </si>
  <si>
    <r>
      <t xml:space="preserve">Soft drinks </t>
    </r>
    <r>
      <rPr>
        <i/>
        <sz val="10"/>
        <rFont val="Arial"/>
        <family val="2"/>
      </rPr>
      <t>(included in hot buffet)</t>
    </r>
  </si>
  <si>
    <r>
      <t xml:space="preserve">Parking </t>
    </r>
    <r>
      <rPr>
        <i/>
        <sz val="10"/>
        <rFont val="Arial"/>
        <family val="2"/>
      </rPr>
      <t>(parking city lots nearby - cost based on approximation for 4hrs)</t>
    </r>
  </si>
  <si>
    <r>
      <t xml:space="preserve">Venue </t>
    </r>
    <r>
      <rPr>
        <i/>
        <sz val="10"/>
        <rFont val="Arial"/>
        <family val="2"/>
      </rPr>
      <t>(doesn't incl. access to the terrace)</t>
    </r>
  </si>
  <si>
    <r>
      <t xml:space="preserve">Event coordinator services </t>
    </r>
    <r>
      <rPr>
        <i/>
        <sz val="10"/>
        <rFont val="Arial"/>
        <family val="2"/>
      </rPr>
      <t>(full assistance)</t>
    </r>
  </si>
  <si>
    <t>Cost if prepaid - Not incl. in the total cost above</t>
  </si>
  <si>
    <t>*Not included in the total cost above</t>
  </si>
  <si>
    <t>CONTINGENCY FEE</t>
  </si>
  <si>
    <t>Administraition fees</t>
  </si>
  <si>
    <t>For unanticipated costs</t>
  </si>
  <si>
    <r>
      <t xml:space="preserve">Open bar for soft drinks </t>
    </r>
    <r>
      <rPr>
        <i/>
        <sz val="10"/>
        <rFont val="Arial"/>
        <family val="2"/>
      </rPr>
      <t>(Or charged on consumption)</t>
    </r>
  </si>
  <si>
    <t>Nbr</t>
  </si>
  <si>
    <t>Welcome cocktail: Appetizers and open bar for 1 hour</t>
  </si>
  <si>
    <r>
      <t xml:space="preserve">Welcome cocktail: 3 - 5 bouchées per person
</t>
    </r>
    <r>
      <rPr>
        <i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</si>
</sst>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"/>
    <numFmt numFmtId="168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i/>
      <sz val="10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2"/>
    <xf numFmtId="0" fontId="2" fillId="2" borderId="0" xfId="2" applyFont="1" applyFill="1"/>
    <xf numFmtId="167" fontId="3" fillId="3" borderId="0" xfId="2" applyNumberFormat="1" applyFill="1" applyAlignment="1">
      <alignment horizontal="right"/>
    </xf>
    <xf numFmtId="0" fontId="3" fillId="3" borderId="0" xfId="2" applyFill="1"/>
    <xf numFmtId="0" fontId="1" fillId="3" borderId="0" xfId="2" applyFont="1" applyFill="1"/>
    <xf numFmtId="0" fontId="10" fillId="2" borderId="0" xfId="2" applyFont="1" applyFill="1"/>
    <xf numFmtId="167" fontId="11" fillId="2" borderId="0" xfId="2" applyNumberFormat="1" applyFont="1" applyFill="1"/>
    <xf numFmtId="0" fontId="3" fillId="4" borderId="0" xfId="2" applyFill="1"/>
    <xf numFmtId="0" fontId="3" fillId="4" borderId="0" xfId="2" applyFill="1" applyAlignment="1">
      <alignment vertical="center"/>
    </xf>
    <xf numFmtId="0" fontId="1" fillId="4" borderId="0" xfId="2" applyFont="1" applyFill="1"/>
    <xf numFmtId="0" fontId="3" fillId="4" borderId="0" xfId="2" applyFont="1" applyFill="1"/>
    <xf numFmtId="167" fontId="3" fillId="4" borderId="0" xfId="2" applyNumberFormat="1" applyFill="1"/>
    <xf numFmtId="0" fontId="5" fillId="4" borderId="0" xfId="2" applyFont="1" applyFill="1"/>
    <xf numFmtId="0" fontId="9" fillId="4" borderId="0" xfId="2" applyFont="1" applyFill="1"/>
    <xf numFmtId="167" fontId="3" fillId="4" borderId="0" xfId="2" applyNumberFormat="1" applyFill="1" applyAlignment="1">
      <alignment horizontal="right"/>
    </xf>
    <xf numFmtId="0" fontId="8" fillId="4" borderId="0" xfId="2" applyFont="1" applyFill="1" applyBorder="1"/>
    <xf numFmtId="0" fontId="3" fillId="4" borderId="2" xfId="2" applyFill="1" applyBorder="1" applyAlignment="1">
      <alignment vertical="center"/>
    </xf>
    <xf numFmtId="0" fontId="3" fillId="4" borderId="2" xfId="2" applyFill="1" applyBorder="1"/>
    <xf numFmtId="0" fontId="3" fillId="4" borderId="4" xfId="2" applyFill="1" applyBorder="1" applyAlignment="1">
      <alignment vertical="center"/>
    </xf>
    <xf numFmtId="0" fontId="3" fillId="4" borderId="4" xfId="2" applyFill="1" applyBorder="1"/>
    <xf numFmtId="0" fontId="3" fillId="4" borderId="0" xfId="2" applyFill="1" applyBorder="1"/>
    <xf numFmtId="0" fontId="3" fillId="4" borderId="0" xfId="2" applyFill="1" applyBorder="1" applyAlignment="1">
      <alignment vertical="center"/>
    </xf>
    <xf numFmtId="0" fontId="1" fillId="4" borderId="0" xfId="2" applyFont="1" applyFill="1" applyBorder="1"/>
    <xf numFmtId="0" fontId="1" fillId="4" borderId="0" xfId="2" applyFont="1" applyFill="1" applyBorder="1" applyAlignment="1">
      <alignment horizontal="center"/>
    </xf>
    <xf numFmtId="0" fontId="3" fillId="4" borderId="0" xfId="2" applyFont="1" applyFill="1" applyBorder="1"/>
    <xf numFmtId="0" fontId="3" fillId="4" borderId="0" xfId="2" applyFont="1" applyFill="1" applyAlignment="1">
      <alignment vertical="center" wrapText="1"/>
    </xf>
    <xf numFmtId="167" fontId="7" fillId="4" borderId="0" xfId="2" applyNumberFormat="1" applyFont="1" applyFill="1" applyAlignment="1">
      <alignment horizontal="left"/>
    </xf>
    <xf numFmtId="167" fontId="7" fillId="4" borderId="0" xfId="2" applyNumberFormat="1" applyFont="1" applyFill="1" applyBorder="1"/>
    <xf numFmtId="0" fontId="5" fillId="4" borderId="0" xfId="2" applyFont="1" applyFill="1" applyBorder="1"/>
    <xf numFmtId="167" fontId="7" fillId="4" borderId="3" xfId="2" applyNumberFormat="1" applyFont="1" applyFill="1" applyBorder="1"/>
    <xf numFmtId="167" fontId="1" fillId="3" borderId="0" xfId="2" applyNumberFormat="1" applyFont="1" applyFill="1" applyAlignment="1">
      <alignment horizontal="right"/>
    </xf>
    <xf numFmtId="0" fontId="1" fillId="3" borderId="0" xfId="2" applyFont="1" applyFill="1" applyAlignment="1">
      <alignment horizontal="right"/>
    </xf>
    <xf numFmtId="167" fontId="1" fillId="4" borderId="0" xfId="2" applyNumberFormat="1" applyFont="1" applyFill="1"/>
    <xf numFmtId="0" fontId="6" fillId="4" borderId="0" xfId="2" applyFont="1" applyFill="1"/>
    <xf numFmtId="167" fontId="5" fillId="4" borderId="0" xfId="2" applyNumberFormat="1" applyFont="1" applyFill="1" applyAlignment="1">
      <alignment horizontal="right"/>
    </xf>
    <xf numFmtId="167" fontId="3" fillId="4" borderId="0" xfId="2" applyNumberFormat="1" applyFont="1" applyFill="1" applyAlignment="1">
      <alignment horizontal="left" vertical="top" wrapText="1"/>
    </xf>
    <xf numFmtId="167" fontId="3" fillId="4" borderId="0" xfId="2" applyNumberFormat="1" applyFont="1" applyFill="1" applyAlignment="1">
      <alignment horizontal="left" wrapText="1"/>
    </xf>
    <xf numFmtId="167" fontId="3" fillId="4" borderId="5" xfId="2" applyNumberFormat="1" applyFont="1" applyFill="1" applyBorder="1" applyAlignment="1">
      <alignment horizontal="left"/>
    </xf>
    <xf numFmtId="167" fontId="3" fillId="4" borderId="0" xfId="2" applyNumberFormat="1" applyFont="1" applyFill="1" applyBorder="1" applyAlignment="1">
      <alignment horizontal="left"/>
    </xf>
    <xf numFmtId="0" fontId="3" fillId="4" borderId="2" xfId="2" applyFont="1" applyFill="1" applyBorder="1"/>
    <xf numFmtId="167" fontId="5" fillId="4" borderId="0" xfId="2" applyNumberFormat="1" applyFont="1" applyFill="1"/>
    <xf numFmtId="167" fontId="3" fillId="4" borderId="2" xfId="2" applyNumberFormat="1" applyFont="1" applyFill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167" fontId="3" fillId="4" borderId="2" xfId="2" applyNumberFormat="1" applyFont="1" applyFill="1" applyBorder="1" applyAlignment="1">
      <alignment horizontal="right" vertical="center"/>
    </xf>
    <xf numFmtId="167" fontId="3" fillId="4" borderId="4" xfId="2" applyNumberFormat="1" applyFont="1" applyFill="1" applyBorder="1" applyAlignment="1">
      <alignment horizontal="right"/>
    </xf>
    <xf numFmtId="0" fontId="3" fillId="4" borderId="4" xfId="2" applyFont="1" applyFill="1" applyBorder="1"/>
    <xf numFmtId="9" fontId="3" fillId="4" borderId="4" xfId="4" applyFont="1" applyFill="1" applyBorder="1" applyAlignment="1">
      <alignment vertical="center"/>
    </xf>
    <xf numFmtId="0" fontId="3" fillId="4" borderId="4" xfId="2" applyFont="1" applyFill="1" applyBorder="1" applyAlignment="1">
      <alignment vertical="center"/>
    </xf>
    <xf numFmtId="167" fontId="3" fillId="4" borderId="4" xfId="2" applyNumberFormat="1" applyFont="1" applyFill="1" applyBorder="1" applyAlignment="1">
      <alignment horizontal="right" vertical="center"/>
    </xf>
    <xf numFmtId="167" fontId="3" fillId="4" borderId="4" xfId="2" applyNumberFormat="1" applyFont="1" applyFill="1" applyBorder="1"/>
    <xf numFmtId="165" fontId="3" fillId="4" borderId="4" xfId="2" applyNumberFormat="1" applyFont="1" applyFill="1" applyBorder="1" applyAlignment="1">
      <alignment vertical="center"/>
    </xf>
    <xf numFmtId="167" fontId="3" fillId="4" borderId="2" xfId="2" applyNumberFormat="1" applyFill="1" applyBorder="1" applyAlignment="1">
      <alignment horizontal="right" vertical="center"/>
    </xf>
    <xf numFmtId="167" fontId="3" fillId="4" borderId="4" xfId="2" applyNumberFormat="1" applyFill="1" applyBorder="1"/>
    <xf numFmtId="167" fontId="7" fillId="4" borderId="1" xfId="2" applyNumberFormat="1" applyFont="1" applyFill="1" applyBorder="1"/>
    <xf numFmtId="0" fontId="7" fillId="4" borderId="0" xfId="2" applyFont="1" applyFill="1"/>
    <xf numFmtId="167" fontId="3" fillId="4" borderId="2" xfId="2" applyNumberFormat="1" applyFont="1" applyFill="1" applyBorder="1"/>
    <xf numFmtId="167" fontId="3" fillId="4" borderId="2" xfId="2" applyNumberFormat="1" applyFont="1" applyFill="1" applyBorder="1" applyAlignment="1">
      <alignment horizontal="right"/>
    </xf>
    <xf numFmtId="167" fontId="5" fillId="4" borderId="4" xfId="2" applyNumberFormat="1" applyFont="1" applyFill="1" applyBorder="1"/>
    <xf numFmtId="0" fontId="7" fillId="3" borderId="0" xfId="2" applyFont="1" applyFill="1" applyBorder="1" applyAlignment="1">
      <alignment horizontal="left"/>
    </xf>
    <xf numFmtId="167" fontId="5" fillId="4" borderId="2" xfId="2" applyNumberFormat="1" applyFont="1" applyFill="1" applyBorder="1" applyAlignment="1">
      <alignment vertical="center" wrapText="1"/>
    </xf>
    <xf numFmtId="167" fontId="5" fillId="4" borderId="0" xfId="2" applyNumberFormat="1" applyFont="1" applyFill="1" applyBorder="1" applyAlignment="1">
      <alignment vertical="center" wrapText="1"/>
    </xf>
    <xf numFmtId="167" fontId="5" fillId="4" borderId="4" xfId="2" applyNumberFormat="1" applyFont="1" applyFill="1" applyBorder="1" applyAlignment="1">
      <alignment vertical="center" wrapText="1"/>
    </xf>
    <xf numFmtId="0" fontId="1" fillId="4" borderId="2" xfId="2" applyFont="1" applyFill="1" applyBorder="1"/>
    <xf numFmtId="0" fontId="1" fillId="4" borderId="4" xfId="2" applyFont="1" applyFill="1" applyBorder="1"/>
    <xf numFmtId="0" fontId="5" fillId="4" borderId="5" xfId="2" applyFont="1" applyFill="1" applyBorder="1"/>
    <xf numFmtId="167" fontId="5" fillId="4" borderId="0" xfId="2" applyNumberFormat="1" applyFont="1" applyFill="1" applyBorder="1"/>
    <xf numFmtId="0" fontId="5" fillId="4" borderId="2" xfId="2" applyFont="1" applyFill="1" applyBorder="1"/>
    <xf numFmtId="0" fontId="3" fillId="4" borderId="2" xfId="2" applyFont="1" applyFill="1" applyBorder="1" applyAlignment="1">
      <alignment vertical="center" wrapText="1"/>
    </xf>
    <xf numFmtId="0" fontId="3" fillId="4" borderId="4" xfId="2" quotePrefix="1" applyFont="1" applyFill="1" applyBorder="1"/>
    <xf numFmtId="166" fontId="3" fillId="4" borderId="4" xfId="2" applyNumberFormat="1" applyFont="1" applyFill="1" applyBorder="1"/>
    <xf numFmtId="0" fontId="3" fillId="4" borderId="4" xfId="2" quotePrefix="1" applyFont="1" applyFill="1" applyBorder="1" applyAlignment="1">
      <alignment vertical="center"/>
    </xf>
    <xf numFmtId="167" fontId="3" fillId="4" borderId="4" xfId="2" applyNumberFormat="1" applyFont="1" applyFill="1" applyBorder="1" applyAlignment="1">
      <alignment horizontal="center" vertical="center"/>
    </xf>
    <xf numFmtId="167" fontId="3" fillId="4" borderId="4" xfId="2" applyNumberFormat="1" applyFont="1" applyFill="1" applyBorder="1" applyAlignment="1">
      <alignment horizontal="center"/>
    </xf>
    <xf numFmtId="0" fontId="3" fillId="4" borderId="4" xfId="2" applyFont="1" applyFill="1" applyBorder="1" applyAlignment="1">
      <alignment horizontal="center"/>
    </xf>
    <xf numFmtId="167" fontId="7" fillId="4" borderId="5" xfId="2" applyNumberFormat="1" applyFont="1" applyFill="1" applyBorder="1" applyAlignment="1">
      <alignment horizontal="left"/>
    </xf>
    <xf numFmtId="0" fontId="1" fillId="4" borderId="5" xfId="2" applyFont="1" applyFill="1" applyBorder="1"/>
    <xf numFmtId="0" fontId="3" fillId="4" borderId="2" xfId="2" applyFont="1" applyFill="1" applyBorder="1" applyAlignment="1">
      <alignment wrapText="1"/>
    </xf>
    <xf numFmtId="167" fontId="3" fillId="4" borderId="2" xfId="2" applyNumberFormat="1" applyFill="1" applyBorder="1"/>
    <xf numFmtId="167" fontId="5" fillId="4" borderId="2" xfId="2" applyNumberFormat="1" applyFont="1" applyFill="1" applyBorder="1"/>
    <xf numFmtId="0" fontId="3" fillId="4" borderId="4" xfId="2" applyFont="1" applyFill="1" applyBorder="1" applyAlignment="1">
      <alignment wrapText="1"/>
    </xf>
    <xf numFmtId="167" fontId="3" fillId="4" borderId="4" xfId="2" applyNumberFormat="1" applyFont="1" applyFill="1" applyBorder="1" applyAlignment="1">
      <alignment horizontal="left" vertical="center" wrapText="1"/>
    </xf>
    <xf numFmtId="167" fontId="5" fillId="4" borderId="4" xfId="2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left" vertical="center" wrapText="1"/>
    </xf>
    <xf numFmtId="0" fontId="3" fillId="4" borderId="4" xfId="2" applyFont="1" applyFill="1" applyBorder="1" applyAlignment="1">
      <alignment horizontal="right" vertical="center"/>
    </xf>
    <xf numFmtId="0" fontId="3" fillId="4" borderId="4" xfId="2" applyNumberFormat="1" applyFont="1" applyFill="1" applyBorder="1" applyAlignment="1">
      <alignment horizontal="right" vertical="center"/>
    </xf>
    <xf numFmtId="167" fontId="3" fillId="4" borderId="4" xfId="2" applyNumberFormat="1" applyFont="1" applyFill="1" applyBorder="1" applyAlignment="1">
      <alignment horizontal="left"/>
    </xf>
    <xf numFmtId="167" fontId="5" fillId="4" borderId="2" xfId="2" applyNumberFormat="1" applyFont="1" applyFill="1" applyBorder="1" applyAlignment="1">
      <alignment wrapText="1"/>
    </xf>
    <xf numFmtId="167" fontId="3" fillId="4" borderId="2" xfId="2" applyNumberFormat="1" applyFont="1" applyFill="1" applyBorder="1" applyAlignment="1">
      <alignment horizontal="center"/>
    </xf>
    <xf numFmtId="167" fontId="3" fillId="4" borderId="4" xfId="2" applyNumberFormat="1" applyFont="1" applyFill="1" applyBorder="1" applyAlignment="1">
      <alignment vertical="center"/>
    </xf>
    <xf numFmtId="167" fontId="3" fillId="4" borderId="0" xfId="2" applyNumberFormat="1" applyFont="1" applyFill="1" applyBorder="1" applyAlignment="1">
      <alignment horizontal="left" wrapText="1"/>
    </xf>
    <xf numFmtId="167" fontId="3" fillId="4" borderId="0" xfId="2" applyNumberFormat="1" applyFont="1" applyFill="1" applyBorder="1" applyAlignment="1">
      <alignment horizontal="right"/>
    </xf>
    <xf numFmtId="0" fontId="5" fillId="4" borderId="4" xfId="2" applyFont="1" applyFill="1" applyBorder="1"/>
    <xf numFmtId="0" fontId="3" fillId="4" borderId="4" xfId="2" applyFont="1" applyFill="1" applyBorder="1" applyAlignment="1">
      <alignment horizontal="left" vertical="center"/>
    </xf>
    <xf numFmtId="167" fontId="3" fillId="4" borderId="4" xfId="2" applyNumberFormat="1" applyFill="1" applyBorder="1" applyAlignment="1">
      <alignment horizontal="right" vertical="center"/>
    </xf>
    <xf numFmtId="0" fontId="3" fillId="4" borderId="4" xfId="2" applyFill="1" applyBorder="1" applyAlignment="1">
      <alignment horizontal="left" vertical="center"/>
    </xf>
    <xf numFmtId="167" fontId="5" fillId="4" borderId="4" xfId="2" applyNumberFormat="1" applyFont="1" applyFill="1" applyBorder="1" applyAlignment="1">
      <alignment wrapText="1"/>
    </xf>
    <xf numFmtId="0" fontId="3" fillId="4" borderId="0" xfId="2" applyFill="1" applyBorder="1" applyAlignment="1">
      <alignment horizontal="left" vertical="center"/>
    </xf>
    <xf numFmtId="0" fontId="3" fillId="4" borderId="4" xfId="2" applyFont="1" applyFill="1" applyBorder="1" applyAlignment="1">
      <alignment vertical="center" wrapText="1"/>
    </xf>
    <xf numFmtId="164" fontId="3" fillId="4" borderId="4" xfId="3" applyNumberFormat="1" applyFont="1" applyFill="1" applyBorder="1"/>
    <xf numFmtId="9" fontId="3" fillId="4" borderId="4" xfId="2" applyNumberFormat="1" applyFont="1" applyFill="1" applyBorder="1"/>
    <xf numFmtId="168" fontId="3" fillId="4" borderId="4" xfId="2" applyNumberFormat="1" applyFont="1" applyFill="1" applyBorder="1" applyAlignment="1">
      <alignment horizontal="right" vertical="center"/>
    </xf>
    <xf numFmtId="168" fontId="3" fillId="4" borderId="4" xfId="4" applyNumberFormat="1" applyFont="1" applyFill="1" applyBorder="1" applyAlignment="1">
      <alignment vertical="center"/>
    </xf>
    <xf numFmtId="9" fontId="1" fillId="4" borderId="0" xfId="2" applyNumberFormat="1" applyFont="1" applyFill="1"/>
    <xf numFmtId="167" fontId="3" fillId="4" borderId="0" xfId="2" applyNumberFormat="1" applyFont="1" applyFill="1"/>
    <xf numFmtId="9" fontId="3" fillId="4" borderId="0" xfId="2" applyNumberFormat="1" applyFont="1" applyFill="1"/>
    <xf numFmtId="167" fontId="3" fillId="5" borderId="2" xfId="2" applyNumberFormat="1" applyFont="1" applyFill="1" applyBorder="1" applyAlignment="1">
      <alignment horizontal="right"/>
    </xf>
    <xf numFmtId="167" fontId="5" fillId="5" borderId="2" xfId="2" applyNumberFormat="1" applyFont="1" applyFill="1" applyBorder="1"/>
    <xf numFmtId="167" fontId="7" fillId="5" borderId="3" xfId="2" applyNumberFormat="1" applyFont="1" applyFill="1" applyBorder="1"/>
    <xf numFmtId="167" fontId="5" fillId="5" borderId="0" xfId="2" applyNumberFormat="1" applyFont="1" applyFill="1"/>
    <xf numFmtId="167" fontId="3" fillId="5" borderId="4" xfId="2" applyNumberFormat="1" applyFont="1" applyFill="1" applyBorder="1" applyAlignment="1">
      <alignment horizontal="right"/>
    </xf>
    <xf numFmtId="167" fontId="5" fillId="5" borderId="4" xfId="2" applyNumberFormat="1" applyFont="1" applyFill="1" applyBorder="1"/>
    <xf numFmtId="168" fontId="3" fillId="4" borderId="4" xfId="3" applyNumberFormat="1" applyFont="1" applyFill="1" applyBorder="1" applyAlignment="1">
      <alignment horizontal="right"/>
    </xf>
    <xf numFmtId="167" fontId="3" fillId="0" borderId="2" xfId="2" applyNumberFormat="1" applyFill="1" applyBorder="1"/>
    <xf numFmtId="167" fontId="3" fillId="0" borderId="4" xfId="2" applyNumberFormat="1" applyFill="1" applyBorder="1"/>
    <xf numFmtId="167" fontId="3" fillId="0" borderId="4" xfId="2" applyNumberFormat="1" applyFont="1" applyFill="1" applyBorder="1"/>
    <xf numFmtId="167" fontId="3" fillId="4" borderId="0" xfId="2" applyNumberFormat="1" applyFont="1" applyFill="1" applyAlignment="1">
      <alignment horizontal="right" vertical="center"/>
    </xf>
    <xf numFmtId="0" fontId="3" fillId="4" borderId="0" xfId="2" applyFont="1" applyFill="1" applyAlignment="1">
      <alignment horizontal="right" vertical="center"/>
    </xf>
    <xf numFmtId="0" fontId="3" fillId="4" borderId="0" xfId="2" applyFont="1" applyFill="1" applyAlignment="1">
      <alignment horizontal="center" vertical="center"/>
    </xf>
    <xf numFmtId="167" fontId="3" fillId="4" borderId="5" xfId="2" applyNumberFormat="1" applyFont="1" applyFill="1" applyBorder="1" applyAlignment="1">
      <alignment horizontal="right" vertical="center"/>
    </xf>
    <xf numFmtId="167" fontId="3" fillId="4" borderId="0" xfId="2" applyNumberFormat="1" applyFont="1" applyFill="1" applyBorder="1" applyAlignment="1">
      <alignment horizontal="right" vertical="center"/>
    </xf>
    <xf numFmtId="167" fontId="3" fillId="4" borderId="2" xfId="2" applyNumberFormat="1" applyFont="1" applyFill="1" applyBorder="1" applyAlignment="1">
      <alignment horizontal="right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right" vertical="center"/>
    </xf>
    <xf numFmtId="0" fontId="3" fillId="4" borderId="0" xfId="2" applyFont="1" applyFill="1" applyBorder="1" applyAlignment="1">
      <alignment horizontal="right" vertical="center"/>
    </xf>
    <xf numFmtId="0" fontId="3" fillId="4" borderId="2" xfId="2" applyFont="1" applyFill="1" applyBorder="1" applyAlignment="1">
      <alignment horizontal="right" vertical="center"/>
    </xf>
    <xf numFmtId="0" fontId="4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165" fontId="3" fillId="4" borderId="0" xfId="3" applyNumberFormat="1" applyFont="1" applyFill="1" applyAlignment="1">
      <alignment horizontal="right" vertical="center"/>
    </xf>
    <xf numFmtId="0" fontId="3" fillId="4" borderId="0" xfId="3" applyNumberFormat="1" applyFont="1" applyFill="1" applyAlignment="1">
      <alignment horizontal="right" vertical="center"/>
    </xf>
    <xf numFmtId="165" fontId="3" fillId="4" borderId="0" xfId="2" applyNumberFormat="1" applyFont="1" applyFill="1" applyAlignment="1">
      <alignment horizontal="right" vertical="center"/>
    </xf>
    <xf numFmtId="0" fontId="3" fillId="4" borderId="0" xfId="2" applyNumberFormat="1" applyFont="1" applyFill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center"/>
    </xf>
    <xf numFmtId="167" fontId="3" fillId="0" borderId="2" xfId="2" applyNumberFormat="1" applyFont="1" applyFill="1" applyBorder="1" applyAlignment="1">
      <alignment horizontal="right" vertical="center"/>
    </xf>
  </cellXfs>
  <cellStyles count="5">
    <cellStyle name="Currency" xfId="3" builtinId="4"/>
    <cellStyle name="Currency 2" xfId="1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85" zoomScaleNormal="85" workbookViewId="0">
      <selection activeCell="A30" sqref="A30"/>
    </sheetView>
  </sheetViews>
  <sheetFormatPr defaultColWidth="11.42578125" defaultRowHeight="12.75" x14ac:dyDescent="0.2"/>
  <cols>
    <col min="1" max="1" width="89.7109375" style="8" customWidth="1"/>
    <col min="2" max="2" width="13.85546875" style="8" customWidth="1"/>
    <col min="3" max="3" width="2" style="8" bestFit="1" customWidth="1"/>
    <col min="4" max="4" width="11.42578125" style="8" customWidth="1"/>
    <col min="5" max="5" width="14.5703125" style="8" customWidth="1"/>
    <col min="6" max="6" width="33.140625" style="8" customWidth="1"/>
    <col min="7" max="26" width="11.42578125" style="21"/>
    <col min="27" max="16384" width="11.42578125" style="8"/>
  </cols>
  <sheetData>
    <row r="1" spans="1:26" ht="26.25" customHeight="1" x14ac:dyDescent="0.4">
      <c r="A1" s="128" t="s">
        <v>10</v>
      </c>
      <c r="B1" s="128"/>
      <c r="C1" s="128"/>
      <c r="D1" s="128"/>
      <c r="E1" s="128"/>
      <c r="F1" s="128"/>
    </row>
    <row r="2" spans="1:26" ht="17.25" customHeight="1" x14ac:dyDescent="0.25">
      <c r="A2" s="129" t="s">
        <v>45</v>
      </c>
      <c r="B2" s="129"/>
      <c r="C2" s="129"/>
      <c r="D2" s="129"/>
      <c r="E2" s="129"/>
      <c r="F2" s="129"/>
    </row>
    <row r="3" spans="1:26" x14ac:dyDescent="0.2">
      <c r="A3" s="8" t="s">
        <v>9</v>
      </c>
      <c r="B3" s="12"/>
      <c r="F3" s="13"/>
    </row>
    <row r="4" spans="1:26" x14ac:dyDescent="0.2">
      <c r="A4" s="8" t="s">
        <v>11</v>
      </c>
      <c r="B4" s="12"/>
      <c r="F4" s="13"/>
    </row>
    <row r="5" spans="1:26" x14ac:dyDescent="0.2">
      <c r="A5" s="10" t="s">
        <v>30</v>
      </c>
      <c r="B5" s="12"/>
      <c r="F5" s="13"/>
    </row>
    <row r="6" spans="1:26" x14ac:dyDescent="0.2">
      <c r="B6" s="12"/>
      <c r="F6" s="13"/>
    </row>
    <row r="7" spans="1:26" ht="14.25" customHeight="1" x14ac:dyDescent="0.2">
      <c r="A7" s="14" t="s">
        <v>3</v>
      </c>
      <c r="B7" s="12"/>
      <c r="E7" s="15"/>
      <c r="F7" s="16"/>
    </row>
    <row r="8" spans="1:26" ht="14.25" customHeight="1" x14ac:dyDescent="0.2">
      <c r="A8" s="5"/>
      <c r="B8" s="31" t="s">
        <v>5</v>
      </c>
      <c r="C8" s="4"/>
      <c r="D8" s="32" t="s">
        <v>6</v>
      </c>
      <c r="E8" s="3"/>
      <c r="F8" s="59" t="s">
        <v>72</v>
      </c>
    </row>
    <row r="9" spans="1:26" s="17" customFormat="1" ht="14.25" customHeight="1" x14ac:dyDescent="0.2">
      <c r="A9" s="68" t="s">
        <v>78</v>
      </c>
      <c r="B9" s="42">
        <v>3500</v>
      </c>
      <c r="C9" s="43"/>
      <c r="D9" s="43"/>
      <c r="E9" s="44">
        <f>SUM(B9)</f>
        <v>3500</v>
      </c>
      <c r="F9" s="6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9" customFormat="1" ht="14.25" customHeight="1" x14ac:dyDescent="0.2">
      <c r="A10" s="11" t="s">
        <v>67</v>
      </c>
      <c r="B10" s="130">
        <v>2627.5</v>
      </c>
      <c r="C10" s="118"/>
      <c r="D10" s="118"/>
      <c r="E10" s="132">
        <f>B10</f>
        <v>2627.5</v>
      </c>
      <c r="F10" s="6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9" customFormat="1" ht="14.25" customHeight="1" x14ac:dyDescent="0.2">
      <c r="A11" s="11" t="s">
        <v>62</v>
      </c>
      <c r="B11" s="131"/>
      <c r="C11" s="118"/>
      <c r="D11" s="118"/>
      <c r="E11" s="133"/>
      <c r="F11" s="6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9" customFormat="1" ht="14.25" customHeight="1" x14ac:dyDescent="0.2">
      <c r="A12" s="26" t="s">
        <v>49</v>
      </c>
      <c r="B12" s="131"/>
      <c r="C12" s="118"/>
      <c r="D12" s="118"/>
      <c r="E12" s="133"/>
      <c r="F12" s="6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0" customFormat="1" ht="14.25" customHeight="1" x14ac:dyDescent="0.2">
      <c r="A13" s="46" t="s">
        <v>70</v>
      </c>
      <c r="B13" s="45">
        <v>8000</v>
      </c>
      <c r="C13" s="46"/>
      <c r="D13" s="46"/>
      <c r="E13" s="45">
        <f>B13</f>
        <v>8000</v>
      </c>
      <c r="F13" s="58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9" customFormat="1" ht="14.25" customHeight="1" x14ac:dyDescent="0.2">
      <c r="A14" s="98" t="s">
        <v>83</v>
      </c>
      <c r="B14" s="102">
        <f>SUM(E9,E10,E13,E24)</f>
        <v>21927.5</v>
      </c>
      <c r="C14" s="48" t="s">
        <v>0</v>
      </c>
      <c r="D14" s="47">
        <v>0.12</v>
      </c>
      <c r="E14" s="101">
        <f>SUM(B14*D14)</f>
        <v>2631.2999999999997</v>
      </c>
      <c r="F14" s="6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0" customFormat="1" ht="14.25" customHeight="1" x14ac:dyDescent="0.2">
      <c r="A15" s="69" t="s">
        <v>31</v>
      </c>
      <c r="B15" s="45">
        <v>0</v>
      </c>
      <c r="C15" s="46"/>
      <c r="D15" s="46"/>
      <c r="E15" s="45">
        <v>0</v>
      </c>
      <c r="F15" s="58" t="s">
        <v>20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20" customFormat="1" ht="14.25" customHeight="1" x14ac:dyDescent="0.2">
      <c r="A16" s="69" t="s">
        <v>68</v>
      </c>
      <c r="B16" s="45">
        <v>0</v>
      </c>
      <c r="C16" s="46"/>
      <c r="D16" s="46"/>
      <c r="E16" s="45">
        <v>0</v>
      </c>
      <c r="F16" s="58" t="s">
        <v>20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20" customFormat="1" ht="14.25" customHeight="1" x14ac:dyDescent="0.2">
      <c r="A17" s="69" t="s">
        <v>16</v>
      </c>
      <c r="B17" s="50">
        <v>200</v>
      </c>
      <c r="C17" s="46"/>
      <c r="D17" s="46"/>
      <c r="E17" s="45">
        <f>B17</f>
        <v>200</v>
      </c>
      <c r="F17" s="58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19" customFormat="1" ht="14.25" customHeight="1" x14ac:dyDescent="0.2">
      <c r="A18" s="71" t="s">
        <v>28</v>
      </c>
      <c r="B18" s="51">
        <v>2.75</v>
      </c>
      <c r="C18" s="48" t="s">
        <v>0</v>
      </c>
      <c r="D18" s="48">
        <v>150</v>
      </c>
      <c r="E18" s="49">
        <f>SUM(B18*D18)</f>
        <v>412.5</v>
      </c>
      <c r="F18" s="62" t="s">
        <v>53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3.5" thickBot="1" x14ac:dyDescent="0.25">
      <c r="A19" s="27" t="s">
        <v>4</v>
      </c>
      <c r="B19" s="10"/>
      <c r="C19" s="10"/>
      <c r="D19" s="10"/>
      <c r="E19" s="30">
        <f>SUM(E9:E18)</f>
        <v>17371.3</v>
      </c>
      <c r="F19" s="10"/>
    </row>
    <row r="20" spans="1:26" ht="13.5" thickTop="1" x14ac:dyDescent="0.2">
      <c r="A20" s="27"/>
      <c r="B20" s="10"/>
      <c r="C20" s="10"/>
      <c r="D20" s="10"/>
      <c r="E20" s="28"/>
      <c r="F20" s="10"/>
    </row>
    <row r="21" spans="1:26" x14ac:dyDescent="0.2">
      <c r="A21" s="14" t="s">
        <v>14</v>
      </c>
      <c r="B21" s="12"/>
      <c r="E21" s="15"/>
      <c r="F21" s="29"/>
    </row>
    <row r="22" spans="1:26" x14ac:dyDescent="0.2">
      <c r="A22" s="5"/>
      <c r="B22" s="31" t="s">
        <v>5</v>
      </c>
      <c r="C22" s="4"/>
      <c r="D22" s="32" t="s">
        <v>86</v>
      </c>
      <c r="E22" s="3"/>
      <c r="F22" s="59" t="s">
        <v>72</v>
      </c>
    </row>
    <row r="23" spans="1:26" s="18" customFormat="1" ht="25.5" x14ac:dyDescent="0.2">
      <c r="A23" s="77" t="s">
        <v>74</v>
      </c>
      <c r="B23" s="52">
        <v>850</v>
      </c>
      <c r="C23" s="17"/>
      <c r="D23" s="17"/>
      <c r="E23" s="44">
        <f>B23</f>
        <v>850</v>
      </c>
      <c r="F23" s="6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20" customFormat="1" x14ac:dyDescent="0.2">
      <c r="A24" s="46" t="s">
        <v>64</v>
      </c>
      <c r="B24" s="53">
        <v>7800</v>
      </c>
      <c r="E24" s="45">
        <f>B24</f>
        <v>7800</v>
      </c>
      <c r="F24" s="58" t="s">
        <v>55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20" customFormat="1" x14ac:dyDescent="0.2">
      <c r="A25" s="20" t="s">
        <v>15</v>
      </c>
      <c r="B25" s="53">
        <v>25</v>
      </c>
      <c r="C25" s="20" t="s">
        <v>0</v>
      </c>
      <c r="D25" s="20">
        <v>37</v>
      </c>
      <c r="E25" s="45">
        <f>SUM(B25*D25)</f>
        <v>925</v>
      </c>
      <c r="F25" s="6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5" thickBot="1" x14ac:dyDescent="0.25">
      <c r="A26" s="27" t="s">
        <v>4</v>
      </c>
      <c r="B26" s="33"/>
      <c r="C26" s="10"/>
      <c r="D26" s="10"/>
      <c r="E26" s="30">
        <f>SUM(E23:E25)</f>
        <v>9575</v>
      </c>
      <c r="F26" s="34"/>
    </row>
    <row r="27" spans="1:26" s="10" customFormat="1" ht="13.5" thickTop="1" x14ac:dyDescent="0.2">
      <c r="A27" s="8"/>
      <c r="B27" s="12"/>
      <c r="C27" s="8"/>
      <c r="D27" s="8"/>
      <c r="E27" s="35"/>
      <c r="F27" s="1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s="10" customFormat="1" x14ac:dyDescent="0.2">
      <c r="A28" s="14" t="s">
        <v>57</v>
      </c>
      <c r="B28" s="12"/>
      <c r="C28" s="8"/>
      <c r="D28" s="8"/>
      <c r="E28" s="35"/>
      <c r="F28" s="13"/>
      <c r="G28" s="23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5"/>
      <c r="B29" s="31" t="s">
        <v>5</v>
      </c>
      <c r="C29" s="4"/>
      <c r="D29" s="32" t="s">
        <v>86</v>
      </c>
      <c r="E29" s="3"/>
      <c r="F29" s="59" t="s">
        <v>72</v>
      </c>
    </row>
    <row r="30" spans="1:26" ht="14.25" customHeight="1" x14ac:dyDescent="0.2">
      <c r="A30" s="36" t="s">
        <v>88</v>
      </c>
      <c r="B30" s="116">
        <v>85</v>
      </c>
      <c r="C30" s="118" t="s">
        <v>0</v>
      </c>
      <c r="D30" s="117">
        <v>300</v>
      </c>
      <c r="E30" s="116">
        <f>SUM(B30*D30)</f>
        <v>25500</v>
      </c>
      <c r="F30" s="29"/>
    </row>
    <row r="31" spans="1:26" ht="25.5" x14ac:dyDescent="0.2">
      <c r="A31" s="37" t="s">
        <v>71</v>
      </c>
      <c r="B31" s="116"/>
      <c r="C31" s="118"/>
      <c r="D31" s="117"/>
      <c r="E31" s="116"/>
      <c r="F31" s="29"/>
    </row>
    <row r="32" spans="1:26" x14ac:dyDescent="0.2">
      <c r="A32" s="38" t="s">
        <v>58</v>
      </c>
      <c r="B32" s="119">
        <v>39</v>
      </c>
      <c r="C32" s="122" t="s">
        <v>0</v>
      </c>
      <c r="D32" s="125">
        <v>300</v>
      </c>
      <c r="E32" s="119">
        <f>SUM(B32*D32)</f>
        <v>11700</v>
      </c>
      <c r="F32" s="65"/>
    </row>
    <row r="33" spans="1:26" x14ac:dyDescent="0.2">
      <c r="A33" s="39" t="s">
        <v>37</v>
      </c>
      <c r="B33" s="120"/>
      <c r="C33" s="123"/>
      <c r="D33" s="126"/>
      <c r="E33" s="120"/>
      <c r="F33" s="66"/>
    </row>
    <row r="34" spans="1:26" x14ac:dyDescent="0.2">
      <c r="A34" s="40" t="s">
        <v>69</v>
      </c>
      <c r="B34" s="121"/>
      <c r="C34" s="124"/>
      <c r="D34" s="127"/>
      <c r="E34" s="121"/>
      <c r="F34" s="67"/>
    </row>
    <row r="35" spans="1:26" ht="13.5" thickBot="1" x14ac:dyDescent="0.25">
      <c r="A35" s="27" t="s">
        <v>2</v>
      </c>
      <c r="B35" s="33"/>
      <c r="C35" s="10"/>
      <c r="D35" s="10"/>
      <c r="E35" s="30">
        <f>SUM(E30:E33)</f>
        <v>37200</v>
      </c>
      <c r="F35" s="13"/>
    </row>
    <row r="36" spans="1:26" ht="13.5" thickTop="1" x14ac:dyDescent="0.2">
      <c r="A36" s="27"/>
      <c r="B36" s="33"/>
      <c r="C36" s="10"/>
      <c r="D36" s="10"/>
      <c r="E36" s="28"/>
      <c r="F36" s="41"/>
    </row>
    <row r="37" spans="1:26" ht="18" x14ac:dyDescent="0.25">
      <c r="A37" s="6" t="s">
        <v>18</v>
      </c>
      <c r="B37" s="2"/>
      <c r="C37" s="2"/>
      <c r="D37" s="2"/>
      <c r="E37" s="7">
        <f>E26+E35+E19</f>
        <v>64146.3</v>
      </c>
      <c r="F37" s="2"/>
    </row>
    <row r="38" spans="1:26" x14ac:dyDescent="0.2">
      <c r="A38" s="55" t="s">
        <v>7</v>
      </c>
      <c r="B38" s="12"/>
    </row>
    <row r="39" spans="1:26" x14ac:dyDescent="0.2">
      <c r="A39" s="55"/>
      <c r="B39" s="12"/>
    </row>
    <row r="40" spans="1:26" x14ac:dyDescent="0.2">
      <c r="A40" s="14" t="s">
        <v>8</v>
      </c>
      <c r="B40" s="12"/>
      <c r="E40" s="15"/>
      <c r="F40" s="13"/>
    </row>
    <row r="41" spans="1:26" x14ac:dyDescent="0.2">
      <c r="A41" s="5"/>
      <c r="B41" s="31" t="s">
        <v>5</v>
      </c>
      <c r="C41" s="4"/>
      <c r="D41" s="32" t="s">
        <v>6</v>
      </c>
      <c r="E41" s="3"/>
      <c r="F41" s="59" t="s">
        <v>72</v>
      </c>
    </row>
    <row r="42" spans="1:26" s="40" customFormat="1" x14ac:dyDescent="0.2">
      <c r="A42" s="40" t="s">
        <v>77</v>
      </c>
      <c r="B42" s="56">
        <v>80</v>
      </c>
      <c r="C42" s="40" t="s">
        <v>0</v>
      </c>
      <c r="D42" s="40">
        <v>5</v>
      </c>
      <c r="E42" s="106">
        <f>SUM(B42*D42)</f>
        <v>400</v>
      </c>
      <c r="F42" s="107" t="s">
        <v>81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46" customFormat="1" x14ac:dyDescent="0.2">
      <c r="A43" s="46" t="s">
        <v>59</v>
      </c>
      <c r="B43" s="50" t="s">
        <v>63</v>
      </c>
      <c r="C43" s="46" t="s">
        <v>0</v>
      </c>
      <c r="D43" s="46">
        <v>1</v>
      </c>
      <c r="E43" s="110">
        <v>2000</v>
      </c>
      <c r="F43" s="111" t="s">
        <v>81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11" customFormat="1" ht="13.5" thickBot="1" x14ac:dyDescent="0.25">
      <c r="A44" s="27" t="s">
        <v>4</v>
      </c>
      <c r="B44" s="33"/>
      <c r="C44" s="10"/>
      <c r="D44" s="10"/>
      <c r="E44" s="108">
        <f>SUM(E42:E43)</f>
        <v>2400</v>
      </c>
      <c r="F44" s="109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3.5" thickTop="1" x14ac:dyDescent="0.2">
      <c r="A45" s="10"/>
      <c r="B45" s="12"/>
      <c r="E45" s="15"/>
    </row>
    <row r="46" spans="1:26" x14ac:dyDescent="0.2">
      <c r="E46" s="11" t="s">
        <v>1</v>
      </c>
    </row>
  </sheetData>
  <mergeCells count="14">
    <mergeCell ref="A1:F1"/>
    <mergeCell ref="A2:F2"/>
    <mergeCell ref="B10:B12"/>
    <mergeCell ref="C10:C12"/>
    <mergeCell ref="E10:E12"/>
    <mergeCell ref="D10:D12"/>
    <mergeCell ref="B30:B31"/>
    <mergeCell ref="D30:D31"/>
    <mergeCell ref="E30:E31"/>
    <mergeCell ref="C30:C31"/>
    <mergeCell ref="B32:B34"/>
    <mergeCell ref="C32:C34"/>
    <mergeCell ref="D32:D34"/>
    <mergeCell ref="E32:E34"/>
  </mergeCells>
  <pageMargins left="0.7" right="0.7" top="0.75" bottom="0.75" header="0.3" footer="0.3"/>
  <pageSetup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zoomScale="85" zoomScaleNormal="85" workbookViewId="0">
      <selection activeCell="A29" sqref="A29"/>
    </sheetView>
  </sheetViews>
  <sheetFormatPr defaultColWidth="11.42578125" defaultRowHeight="12.75" x14ac:dyDescent="0.2"/>
  <cols>
    <col min="1" max="1" width="89.7109375" style="1" bestFit="1" customWidth="1"/>
    <col min="2" max="2" width="9.5703125" style="1" customWidth="1"/>
    <col min="3" max="3" width="2" style="1" bestFit="1" customWidth="1"/>
    <col min="4" max="4" width="11.42578125" style="1" customWidth="1"/>
    <col min="5" max="5" width="14.5703125" style="1" customWidth="1"/>
    <col min="6" max="6" width="32.42578125" style="1" customWidth="1"/>
    <col min="7" max="28" width="11.42578125" style="21"/>
    <col min="29" max="36" width="11.42578125" style="8"/>
    <col min="37" max="16384" width="11.42578125" style="1"/>
  </cols>
  <sheetData>
    <row r="1" spans="1:28" s="8" customFormat="1" ht="26.25" customHeight="1" x14ac:dyDescent="0.4">
      <c r="A1" s="128" t="s">
        <v>10</v>
      </c>
      <c r="B1" s="128"/>
      <c r="C1" s="128"/>
      <c r="D1" s="128"/>
      <c r="E1" s="128"/>
      <c r="F1" s="12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8" customFormat="1" ht="17.25" customHeight="1" x14ac:dyDescent="0.25">
      <c r="A2" s="129" t="s">
        <v>29</v>
      </c>
      <c r="B2" s="129"/>
      <c r="C2" s="129"/>
      <c r="D2" s="129"/>
      <c r="E2" s="129"/>
      <c r="F2" s="129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8" customFormat="1" x14ac:dyDescent="0.2">
      <c r="A3" s="8" t="s">
        <v>9</v>
      </c>
      <c r="B3" s="12"/>
      <c r="F3" s="1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8" customFormat="1" x14ac:dyDescent="0.2">
      <c r="A4" s="8" t="s">
        <v>11</v>
      </c>
      <c r="B4" s="12"/>
      <c r="F4" s="1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s="8" customFormat="1" x14ac:dyDescent="0.2">
      <c r="A5" s="10" t="s">
        <v>30</v>
      </c>
      <c r="B5" s="12"/>
      <c r="F5" s="1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s="8" customFormat="1" x14ac:dyDescent="0.2">
      <c r="B6" s="12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8" customFormat="1" ht="14.25" customHeight="1" x14ac:dyDescent="0.2">
      <c r="A7" s="14" t="s">
        <v>32</v>
      </c>
      <c r="B7" s="12"/>
      <c r="E7" s="15"/>
      <c r="F7" s="1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8" customFormat="1" ht="14.25" customHeight="1" x14ac:dyDescent="0.2">
      <c r="A8" s="5"/>
      <c r="B8" s="31" t="s">
        <v>5</v>
      </c>
      <c r="C8" s="4"/>
      <c r="D8" s="32" t="s">
        <v>6</v>
      </c>
      <c r="E8" s="3"/>
      <c r="F8" s="59" t="s">
        <v>72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17" customFormat="1" ht="26.25" customHeight="1" x14ac:dyDescent="0.2">
      <c r="A9" s="68" t="s">
        <v>54</v>
      </c>
      <c r="B9" s="42">
        <v>126</v>
      </c>
      <c r="C9" s="43" t="s">
        <v>0</v>
      </c>
      <c r="D9" s="43">
        <v>300</v>
      </c>
      <c r="E9" s="44">
        <f>SUM(B9*D9)</f>
        <v>37800</v>
      </c>
      <c r="F9" s="6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20" customFormat="1" ht="14.25" customHeight="1" x14ac:dyDescent="0.2">
      <c r="A10" s="69" t="s">
        <v>60</v>
      </c>
      <c r="B10" s="99">
        <f>E9</f>
        <v>37800</v>
      </c>
      <c r="C10" s="46" t="s">
        <v>0</v>
      </c>
      <c r="D10" s="100">
        <v>0.18</v>
      </c>
      <c r="E10" s="45">
        <f>SUM(B10*D10)</f>
        <v>6804</v>
      </c>
      <c r="F10" s="58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20" customFormat="1" ht="14.25" customHeight="1" x14ac:dyDescent="0.2">
      <c r="A11" s="69" t="s">
        <v>31</v>
      </c>
      <c r="B11" s="70">
        <v>61.69</v>
      </c>
      <c r="C11" s="46"/>
      <c r="D11" s="46"/>
      <c r="E11" s="112">
        <f>SUM(B11)</f>
        <v>61.69</v>
      </c>
      <c r="F11" s="58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19" customFormat="1" ht="40.5" customHeight="1" x14ac:dyDescent="0.2">
      <c r="A12" s="71" t="s">
        <v>49</v>
      </c>
      <c r="B12" s="72" t="s">
        <v>12</v>
      </c>
      <c r="C12" s="48"/>
      <c r="D12" s="48"/>
      <c r="E12" s="72" t="s">
        <v>12</v>
      </c>
      <c r="F12" s="62" t="s">
        <v>50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20" customFormat="1" ht="14.25" customHeight="1" x14ac:dyDescent="0.2">
      <c r="A13" s="46" t="s">
        <v>34</v>
      </c>
      <c r="B13" s="73" t="s">
        <v>12</v>
      </c>
      <c r="C13" s="46"/>
      <c r="D13" s="74"/>
      <c r="E13" s="73" t="s">
        <v>12</v>
      </c>
      <c r="F13" s="58" t="s">
        <v>40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20" customFormat="1" ht="14.25" customHeight="1" x14ac:dyDescent="0.2">
      <c r="A14" s="46" t="s">
        <v>79</v>
      </c>
      <c r="B14" s="45">
        <v>0</v>
      </c>
      <c r="C14" s="46"/>
      <c r="D14" s="46"/>
      <c r="E14" s="45">
        <v>0</v>
      </c>
      <c r="F14" s="58" t="s">
        <v>41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20" customFormat="1" ht="14.25" customHeight="1" x14ac:dyDescent="0.2">
      <c r="A15" s="69" t="s">
        <v>35</v>
      </c>
      <c r="B15" s="50">
        <v>0</v>
      </c>
      <c r="C15" s="46"/>
      <c r="D15" s="74"/>
      <c r="E15" s="50">
        <v>0</v>
      </c>
      <c r="F15" s="58" t="s">
        <v>41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20" customFormat="1" ht="14.25" customHeight="1" x14ac:dyDescent="0.2">
      <c r="A16" s="69" t="s">
        <v>16</v>
      </c>
      <c r="B16" s="50">
        <v>0</v>
      </c>
      <c r="C16" s="46"/>
      <c r="D16" s="46"/>
      <c r="E16" s="45">
        <v>0</v>
      </c>
      <c r="F16" s="58" t="s">
        <v>41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20" customFormat="1" ht="14.25" customHeight="1" x14ac:dyDescent="0.2">
      <c r="A17" s="69" t="s">
        <v>28</v>
      </c>
      <c r="B17" s="50">
        <v>0</v>
      </c>
      <c r="C17" s="46"/>
      <c r="D17" s="46"/>
      <c r="E17" s="45">
        <f>SUM(B17*D17)</f>
        <v>0</v>
      </c>
      <c r="F17" s="58" t="s">
        <v>41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20" customFormat="1" ht="13.5" thickBot="1" x14ac:dyDescent="0.25">
      <c r="A18" s="75" t="s">
        <v>4</v>
      </c>
      <c r="B18" s="76"/>
      <c r="C18" s="76"/>
      <c r="D18" s="76"/>
      <c r="E18" s="54">
        <f>SUM(E9:E17)</f>
        <v>44665.69</v>
      </c>
      <c r="F18" s="7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8" customFormat="1" ht="13.5" thickTop="1" x14ac:dyDescent="0.2">
      <c r="A19" s="27"/>
      <c r="B19" s="10"/>
      <c r="C19" s="10"/>
      <c r="D19" s="10"/>
      <c r="E19" s="28"/>
      <c r="F19" s="1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8" customFormat="1" x14ac:dyDescent="0.2">
      <c r="A20" s="14" t="s">
        <v>14</v>
      </c>
      <c r="B20" s="12"/>
      <c r="E20" s="15"/>
      <c r="F20" s="2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8" customFormat="1" x14ac:dyDescent="0.2">
      <c r="A21" s="5"/>
      <c r="B21" s="31" t="s">
        <v>5</v>
      </c>
      <c r="C21" s="4"/>
      <c r="D21" s="32" t="s">
        <v>86</v>
      </c>
      <c r="E21" s="3"/>
      <c r="F21" s="59" t="s">
        <v>72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18" customFormat="1" ht="25.5" x14ac:dyDescent="0.2">
      <c r="A22" s="77" t="s">
        <v>43</v>
      </c>
      <c r="B22" s="78">
        <v>2995</v>
      </c>
      <c r="E22" s="57">
        <f>SUM(B22)</f>
        <v>2995</v>
      </c>
      <c r="F22" s="7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20" customFormat="1" x14ac:dyDescent="0.2">
      <c r="A23" s="80" t="s">
        <v>42</v>
      </c>
      <c r="B23" s="53">
        <v>240</v>
      </c>
      <c r="E23" s="45">
        <f>SUM(B23)</f>
        <v>240</v>
      </c>
      <c r="F23" s="58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s="20" customFormat="1" x14ac:dyDescent="0.2">
      <c r="A24" s="20" t="s">
        <v>15</v>
      </c>
      <c r="B24" s="53">
        <v>25</v>
      </c>
      <c r="C24" s="20" t="s">
        <v>0</v>
      </c>
      <c r="D24" s="20">
        <v>37</v>
      </c>
      <c r="E24" s="45">
        <f>SUM(B24*D24)</f>
        <v>925</v>
      </c>
      <c r="F24" s="6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s="8" customFormat="1" ht="13.5" thickBot="1" x14ac:dyDescent="0.25">
      <c r="A25" s="27" t="s">
        <v>4</v>
      </c>
      <c r="B25" s="33"/>
      <c r="C25" s="10"/>
      <c r="D25" s="10"/>
      <c r="E25" s="30">
        <f>SUM(E22:E24)</f>
        <v>4160</v>
      </c>
      <c r="F25" s="3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0" customFormat="1" ht="13.5" thickTop="1" x14ac:dyDescent="0.2">
      <c r="A26" s="8"/>
      <c r="B26" s="12"/>
      <c r="C26" s="8"/>
      <c r="D26" s="8"/>
      <c r="E26" s="35"/>
      <c r="F26" s="1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s="10" customFormat="1" x14ac:dyDescent="0.2">
      <c r="A27" s="14" t="s">
        <v>36</v>
      </c>
      <c r="B27" s="12"/>
      <c r="C27" s="8"/>
      <c r="D27" s="8"/>
      <c r="E27" s="35"/>
      <c r="F27" s="13"/>
      <c r="G27" s="23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s="8" customFormat="1" x14ac:dyDescent="0.2">
      <c r="A28" s="5"/>
      <c r="B28" s="31" t="s">
        <v>5</v>
      </c>
      <c r="C28" s="4"/>
      <c r="D28" s="32" t="s">
        <v>86</v>
      </c>
      <c r="E28" s="3"/>
      <c r="F28" s="59" t="s">
        <v>72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40" customFormat="1" x14ac:dyDescent="0.2">
      <c r="A29" s="40" t="s">
        <v>87</v>
      </c>
      <c r="B29" s="56">
        <v>0</v>
      </c>
      <c r="E29" s="57">
        <f>SUM(B29*D29)</f>
        <v>0</v>
      </c>
      <c r="F29" s="79" t="s">
        <v>41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0" customFormat="1" x14ac:dyDescent="0.2">
      <c r="A30" s="81" t="s">
        <v>56</v>
      </c>
      <c r="B30" s="50">
        <v>0</v>
      </c>
      <c r="C30" s="46"/>
      <c r="D30" s="46"/>
      <c r="E30" s="45">
        <f>SUM(B30*D30)</f>
        <v>0</v>
      </c>
      <c r="F30" s="82" t="s">
        <v>41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s="20" customFormat="1" x14ac:dyDescent="0.2">
      <c r="A31" s="83" t="s">
        <v>85</v>
      </c>
      <c r="B31" s="49">
        <v>4</v>
      </c>
      <c r="C31" s="84" t="s">
        <v>0</v>
      </c>
      <c r="D31" s="85">
        <v>300</v>
      </c>
      <c r="E31" s="49">
        <f>SUM(B31*D31)</f>
        <v>1200</v>
      </c>
      <c r="F31" s="62" t="s">
        <v>40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20" customFormat="1" x14ac:dyDescent="0.2">
      <c r="A32" s="86" t="s">
        <v>37</v>
      </c>
      <c r="B32" s="50">
        <v>0</v>
      </c>
      <c r="C32" s="46"/>
      <c r="D32" s="46"/>
      <c r="E32" s="45">
        <f>SUM(B32*D32)</f>
        <v>0</v>
      </c>
      <c r="F32" s="82" t="s">
        <v>41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20" customFormat="1" x14ac:dyDescent="0.2">
      <c r="A33" s="86" t="s">
        <v>38</v>
      </c>
      <c r="B33" s="50">
        <v>0</v>
      </c>
      <c r="C33" s="46"/>
      <c r="D33" s="46"/>
      <c r="E33" s="45">
        <f>SUM(B33*D33)</f>
        <v>0</v>
      </c>
      <c r="F33" s="82" t="s">
        <v>41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8" customFormat="1" ht="13.5" thickBot="1" x14ac:dyDescent="0.25">
      <c r="A34" s="27" t="s">
        <v>2</v>
      </c>
      <c r="B34" s="33"/>
      <c r="C34" s="10"/>
      <c r="D34" s="10"/>
      <c r="E34" s="30">
        <f>SUM(E30:E33)</f>
        <v>1200</v>
      </c>
      <c r="F34" s="1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8" customFormat="1" ht="13.5" thickTop="1" x14ac:dyDescent="0.2">
      <c r="A35" s="27"/>
      <c r="B35" s="33"/>
      <c r="C35" s="10"/>
      <c r="D35" s="10"/>
      <c r="E35" s="28"/>
      <c r="F35" s="1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8" customFormat="1" ht="18" x14ac:dyDescent="0.25">
      <c r="A36" s="6" t="s">
        <v>18</v>
      </c>
      <c r="B36" s="2"/>
      <c r="C36" s="2"/>
      <c r="D36" s="2"/>
      <c r="E36" s="7">
        <f>E25+E34+E18</f>
        <v>50025.69</v>
      </c>
      <c r="F36" s="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8" customFormat="1" x14ac:dyDescent="0.2">
      <c r="A37" s="55" t="s">
        <v>7</v>
      </c>
      <c r="B37" s="1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8" customFormat="1" x14ac:dyDescent="0.2">
      <c r="A38" s="27"/>
      <c r="B38" s="33"/>
      <c r="C38" s="10"/>
      <c r="D38" s="10"/>
      <c r="E38" s="28"/>
      <c r="F38" s="4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8" customFormat="1" x14ac:dyDescent="0.2">
      <c r="A39" s="14" t="s">
        <v>8</v>
      </c>
      <c r="B39" s="12"/>
      <c r="E39" s="15"/>
      <c r="F39" s="1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8" customFormat="1" x14ac:dyDescent="0.2">
      <c r="A40" s="5"/>
      <c r="B40" s="31" t="s">
        <v>5</v>
      </c>
      <c r="C40" s="4"/>
      <c r="D40" s="32" t="s">
        <v>6</v>
      </c>
      <c r="E40" s="3"/>
      <c r="F40" s="59" t="s">
        <v>72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s="40" customFormat="1" x14ac:dyDescent="0.2">
      <c r="A41" s="40" t="s">
        <v>39</v>
      </c>
      <c r="B41" s="56">
        <v>80</v>
      </c>
      <c r="C41" s="40" t="s">
        <v>0</v>
      </c>
      <c r="D41" s="40">
        <v>5</v>
      </c>
      <c r="E41" s="106">
        <f>SUM(B41*D41)</f>
        <v>400</v>
      </c>
      <c r="F41" s="107" t="s">
        <v>81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11" customFormat="1" ht="13.5" thickBot="1" x14ac:dyDescent="0.25">
      <c r="A42" s="27" t="s">
        <v>4</v>
      </c>
      <c r="B42" s="33"/>
      <c r="C42" s="10"/>
      <c r="D42" s="10"/>
      <c r="E42" s="108">
        <f>SUM(E41:E41)</f>
        <v>400</v>
      </c>
      <c r="F42" s="109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8" customFormat="1" ht="13.5" thickTop="1" x14ac:dyDescent="0.2">
      <c r="A43" s="10"/>
      <c r="B43" s="12"/>
      <c r="E43" s="1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8" customFormat="1" x14ac:dyDescent="0.2">
      <c r="E44" s="11" t="s">
        <v>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s="8" customFormat="1" x14ac:dyDescent="0.2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s="8" customFormat="1" x14ac:dyDescent="0.2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8" s="8" customFormat="1" x14ac:dyDescent="0.2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28" s="8" customFormat="1" x14ac:dyDescent="0.2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7:28" s="8" customFormat="1" x14ac:dyDescent="0.2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7:28" s="8" customFormat="1" x14ac:dyDescent="0.2"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7:28" s="8" customFormat="1" x14ac:dyDescent="0.2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7:28" s="8" customFormat="1" x14ac:dyDescent="0.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7:28" s="8" customFormat="1" x14ac:dyDescent="0.2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7:28" s="8" customFormat="1" x14ac:dyDescent="0.2"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7:28" s="8" customFormat="1" x14ac:dyDescent="0.2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7:28" s="8" customFormat="1" x14ac:dyDescent="0.2"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7:28" s="8" customFormat="1" x14ac:dyDescent="0.2"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7:28" s="8" customFormat="1" x14ac:dyDescent="0.2"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7:28" s="8" customFormat="1" x14ac:dyDescent="0.2"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7:28" s="8" customFormat="1" x14ac:dyDescent="0.2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7:28" s="8" customFormat="1" x14ac:dyDescent="0.2"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7:28" s="8" customFormat="1" x14ac:dyDescent="0.2"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7:28" s="8" customFormat="1" x14ac:dyDescent="0.2"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7:28" s="8" customFormat="1" x14ac:dyDescent="0.2"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</sheetData>
  <mergeCells count="2">
    <mergeCell ref="A1:F1"/>
    <mergeCell ref="A2:F2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opLeftCell="A7" zoomScale="85" zoomScaleNormal="85" workbookViewId="0">
      <selection activeCell="A23" sqref="A23"/>
    </sheetView>
  </sheetViews>
  <sheetFormatPr defaultColWidth="11.42578125" defaultRowHeight="12.75" x14ac:dyDescent="0.2"/>
  <cols>
    <col min="1" max="1" width="89.7109375" style="8" bestFit="1" customWidth="1"/>
    <col min="2" max="2" width="9.5703125" style="8" customWidth="1"/>
    <col min="3" max="3" width="2" style="8" bestFit="1" customWidth="1"/>
    <col min="4" max="4" width="11.42578125" style="8" customWidth="1"/>
    <col min="5" max="5" width="14.5703125" style="8" customWidth="1"/>
    <col min="6" max="6" width="41.7109375" style="8" customWidth="1"/>
    <col min="7" max="34" width="11.42578125" style="21"/>
    <col min="35" max="16384" width="11.42578125" style="8"/>
  </cols>
  <sheetData>
    <row r="1" spans="1:34" ht="26.25" customHeight="1" x14ac:dyDescent="0.4">
      <c r="A1" s="128" t="s">
        <v>10</v>
      </c>
      <c r="B1" s="128"/>
      <c r="C1" s="128"/>
      <c r="D1" s="128"/>
      <c r="E1" s="128"/>
      <c r="F1" s="128"/>
    </row>
    <row r="2" spans="1:34" ht="17.25" customHeight="1" x14ac:dyDescent="0.25">
      <c r="A2" s="129" t="s">
        <v>21</v>
      </c>
      <c r="B2" s="129"/>
      <c r="C2" s="129"/>
      <c r="D2" s="129"/>
      <c r="E2" s="129"/>
      <c r="F2" s="129"/>
    </row>
    <row r="3" spans="1:34" x14ac:dyDescent="0.2">
      <c r="A3" s="8" t="s">
        <v>9</v>
      </c>
      <c r="B3" s="12"/>
      <c r="F3" s="13"/>
    </row>
    <row r="4" spans="1:34" x14ac:dyDescent="0.2">
      <c r="A4" s="8" t="s">
        <v>11</v>
      </c>
      <c r="B4" s="12"/>
      <c r="F4" s="13"/>
    </row>
    <row r="5" spans="1:34" x14ac:dyDescent="0.2">
      <c r="A5" s="10" t="s">
        <v>22</v>
      </c>
      <c r="B5" s="12"/>
      <c r="F5" s="13"/>
    </row>
    <row r="6" spans="1:34" x14ac:dyDescent="0.2">
      <c r="B6" s="12"/>
      <c r="F6" s="13"/>
    </row>
    <row r="7" spans="1:34" ht="14.25" customHeight="1" x14ac:dyDescent="0.2">
      <c r="A7" s="14" t="s">
        <v>3</v>
      </c>
      <c r="B7" s="12"/>
      <c r="E7" s="15"/>
      <c r="F7" s="16"/>
    </row>
    <row r="8" spans="1:34" ht="14.25" customHeight="1" x14ac:dyDescent="0.2">
      <c r="A8" s="5"/>
      <c r="B8" s="31" t="s">
        <v>5</v>
      </c>
      <c r="C8" s="4"/>
      <c r="D8" s="32" t="s">
        <v>6</v>
      </c>
      <c r="E8" s="3"/>
      <c r="F8" s="59" t="s">
        <v>72</v>
      </c>
    </row>
    <row r="9" spans="1:34" ht="25.5" customHeight="1" x14ac:dyDescent="0.2">
      <c r="A9" s="77" t="s">
        <v>33</v>
      </c>
      <c r="B9" s="42">
        <v>6300</v>
      </c>
      <c r="C9" s="40"/>
      <c r="D9" s="40"/>
      <c r="E9" s="44">
        <f>SUM(B9)</f>
        <v>6300</v>
      </c>
      <c r="F9" s="87"/>
    </row>
    <row r="10" spans="1:34" ht="14.25" customHeight="1" x14ac:dyDescent="0.2">
      <c r="A10" s="69" t="s">
        <v>19</v>
      </c>
      <c r="B10" s="50">
        <v>7</v>
      </c>
      <c r="C10" s="46" t="s">
        <v>0</v>
      </c>
      <c r="D10" s="46">
        <v>300</v>
      </c>
      <c r="E10" s="45">
        <f>SUM(B10*D10)</f>
        <v>2100</v>
      </c>
      <c r="F10" s="58"/>
    </row>
    <row r="11" spans="1:34" s="9" customFormat="1" ht="26.25" customHeight="1" x14ac:dyDescent="0.2">
      <c r="A11" s="71" t="s">
        <v>49</v>
      </c>
      <c r="B11" s="72" t="s">
        <v>12</v>
      </c>
      <c r="C11" s="48"/>
      <c r="D11" s="48"/>
      <c r="E11" s="72" t="s">
        <v>12</v>
      </c>
      <c r="F11" s="62" t="s">
        <v>50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4.25" customHeight="1" x14ac:dyDescent="0.2">
      <c r="A12" s="69" t="s">
        <v>31</v>
      </c>
      <c r="B12" s="45">
        <v>0</v>
      </c>
      <c r="C12" s="46"/>
      <c r="D12" s="46"/>
      <c r="E12" s="45">
        <v>0</v>
      </c>
      <c r="F12" s="58" t="s">
        <v>20</v>
      </c>
    </row>
    <row r="13" spans="1:34" ht="14.25" customHeight="1" x14ac:dyDescent="0.2">
      <c r="A13" s="69" t="s">
        <v>25</v>
      </c>
      <c r="B13" s="73" t="s">
        <v>12</v>
      </c>
      <c r="C13" s="46"/>
      <c r="D13" s="46"/>
      <c r="E13" s="73" t="s">
        <v>12</v>
      </c>
      <c r="F13" s="58" t="s">
        <v>23</v>
      </c>
    </row>
    <row r="14" spans="1:34" s="20" customFormat="1" ht="14.25" customHeight="1" x14ac:dyDescent="0.2">
      <c r="A14" s="46" t="s">
        <v>24</v>
      </c>
      <c r="B14" s="89">
        <v>0</v>
      </c>
      <c r="C14" s="46"/>
      <c r="D14" s="46"/>
      <c r="E14" s="89">
        <v>0</v>
      </c>
      <c r="F14" s="82" t="s">
        <v>20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14.25" customHeight="1" x14ac:dyDescent="0.2">
      <c r="A15" s="46" t="s">
        <v>61</v>
      </c>
      <c r="B15" s="89">
        <v>0</v>
      </c>
      <c r="C15" s="46"/>
      <c r="D15" s="46"/>
      <c r="E15" s="89">
        <v>0</v>
      </c>
      <c r="F15" s="82" t="s">
        <v>20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0" customFormat="1" ht="14.25" customHeight="1" x14ac:dyDescent="0.2">
      <c r="A16" s="46" t="s">
        <v>44</v>
      </c>
      <c r="B16" s="89">
        <v>0</v>
      </c>
      <c r="C16" s="46"/>
      <c r="D16" s="46"/>
      <c r="E16" s="89">
        <v>0</v>
      </c>
      <c r="F16" s="82" t="s">
        <v>20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0" customFormat="1" ht="14.25" customHeight="1" x14ac:dyDescent="0.2">
      <c r="A17" s="69" t="s">
        <v>16</v>
      </c>
      <c r="B17" s="50">
        <v>0</v>
      </c>
      <c r="C17" s="46"/>
      <c r="D17" s="46"/>
      <c r="E17" s="45">
        <v>0</v>
      </c>
      <c r="F17" s="58" t="s">
        <v>20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14.25" customHeight="1" x14ac:dyDescent="0.2">
      <c r="A18" s="69" t="s">
        <v>28</v>
      </c>
      <c r="B18" s="70">
        <v>3.5</v>
      </c>
      <c r="C18" s="46" t="s">
        <v>0</v>
      </c>
      <c r="D18" s="46">
        <v>150</v>
      </c>
      <c r="E18" s="45">
        <f>SUM(B18*D18)</f>
        <v>525</v>
      </c>
      <c r="F18" s="5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3.5" thickBot="1" x14ac:dyDescent="0.25">
      <c r="A19" s="27" t="s">
        <v>4</v>
      </c>
      <c r="B19" s="10"/>
      <c r="C19" s="10"/>
      <c r="D19" s="10"/>
      <c r="E19" s="30">
        <f>SUM(E9:E18)</f>
        <v>8925</v>
      </c>
      <c r="F19" s="10"/>
    </row>
    <row r="20" spans="1:34" ht="13.5" thickTop="1" x14ac:dyDescent="0.2">
      <c r="A20" s="27"/>
      <c r="B20" s="10"/>
      <c r="C20" s="10"/>
      <c r="D20" s="10"/>
      <c r="E20" s="28"/>
      <c r="F20" s="10"/>
    </row>
    <row r="21" spans="1:34" x14ac:dyDescent="0.2">
      <c r="A21" s="14" t="s">
        <v>14</v>
      </c>
      <c r="B21" s="12"/>
      <c r="E21" s="15"/>
      <c r="F21" s="29"/>
    </row>
    <row r="22" spans="1:34" x14ac:dyDescent="0.2">
      <c r="A22" s="5"/>
      <c r="B22" s="31" t="s">
        <v>5</v>
      </c>
      <c r="C22" s="4"/>
      <c r="D22" s="32" t="s">
        <v>86</v>
      </c>
      <c r="E22" s="3"/>
      <c r="F22" s="59" t="s">
        <v>72</v>
      </c>
    </row>
    <row r="23" spans="1:34" s="18" customFormat="1" ht="25.5" x14ac:dyDescent="0.2">
      <c r="A23" s="77" t="s">
        <v>73</v>
      </c>
      <c r="B23" s="113">
        <v>1915</v>
      </c>
      <c r="E23" s="57">
        <f>B23</f>
        <v>1915</v>
      </c>
      <c r="F23" s="6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20" customFormat="1" x14ac:dyDescent="0.2">
      <c r="A24" s="80" t="s">
        <v>42</v>
      </c>
      <c r="B24" s="114">
        <v>1305</v>
      </c>
      <c r="E24" s="45">
        <f>B24</f>
        <v>1305</v>
      </c>
      <c r="F24" s="6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x14ac:dyDescent="0.2">
      <c r="A25" s="46" t="s">
        <v>26</v>
      </c>
      <c r="B25" s="53">
        <v>9500</v>
      </c>
      <c r="E25" s="45">
        <f>B25</f>
        <v>9500</v>
      </c>
      <c r="F25" s="6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0" customFormat="1" x14ac:dyDescent="0.2">
      <c r="A26" s="20" t="s">
        <v>15</v>
      </c>
      <c r="B26" s="53">
        <v>25</v>
      </c>
      <c r="C26" s="20" t="s">
        <v>0</v>
      </c>
      <c r="D26" s="20">
        <v>37</v>
      </c>
      <c r="E26" s="45">
        <f>SUM(B26*D26)</f>
        <v>925</v>
      </c>
      <c r="F26" s="6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thickBot="1" x14ac:dyDescent="0.25">
      <c r="A27" s="27" t="s">
        <v>4</v>
      </c>
      <c r="B27" s="33"/>
      <c r="C27" s="10"/>
      <c r="D27" s="10"/>
      <c r="E27" s="30">
        <f>SUM(E23:E26)</f>
        <v>13645</v>
      </c>
      <c r="F27" s="34"/>
    </row>
    <row r="28" spans="1:34" s="10" customFormat="1" ht="13.5" thickTop="1" x14ac:dyDescent="0.2">
      <c r="A28" s="8"/>
      <c r="B28" s="12"/>
      <c r="C28" s="8"/>
      <c r="D28" s="8"/>
      <c r="E28" s="35"/>
      <c r="F28" s="1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s="10" customFormat="1" x14ac:dyDescent="0.2">
      <c r="A29" s="14" t="s">
        <v>13</v>
      </c>
      <c r="B29" s="12"/>
      <c r="C29" s="8"/>
      <c r="D29" s="8"/>
      <c r="E29" s="35"/>
      <c r="F29" s="1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x14ac:dyDescent="0.2">
      <c r="A30" s="5"/>
      <c r="B30" s="31" t="s">
        <v>5</v>
      </c>
      <c r="C30" s="4"/>
      <c r="D30" s="32" t="s">
        <v>86</v>
      </c>
      <c r="E30" s="3"/>
      <c r="F30" s="59" t="s">
        <v>72</v>
      </c>
    </row>
    <row r="31" spans="1:34" s="21" customFormat="1" x14ac:dyDescent="0.2">
      <c r="A31" s="90" t="s">
        <v>75</v>
      </c>
      <c r="B31" s="120">
        <v>85</v>
      </c>
      <c r="C31" s="126" t="s">
        <v>0</v>
      </c>
      <c r="D31" s="126">
        <v>300</v>
      </c>
      <c r="E31" s="120">
        <f>SUM(B31*D31)</f>
        <v>25500</v>
      </c>
      <c r="F31" s="29"/>
    </row>
    <row r="32" spans="1:34" s="18" customFormat="1" x14ac:dyDescent="0.2">
      <c r="A32" s="40" t="s">
        <v>76</v>
      </c>
      <c r="B32" s="121"/>
      <c r="C32" s="127"/>
      <c r="D32" s="127"/>
      <c r="E32" s="121"/>
      <c r="F32" s="6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20" customFormat="1" x14ac:dyDescent="0.2">
      <c r="A33" s="86" t="s">
        <v>66</v>
      </c>
      <c r="B33" s="115">
        <v>250</v>
      </c>
      <c r="C33" s="46"/>
      <c r="D33" s="46"/>
      <c r="E33" s="45">
        <f>SUM(B33)</f>
        <v>250</v>
      </c>
      <c r="F33" s="9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20" customFormat="1" x14ac:dyDescent="0.2">
      <c r="A34" s="86" t="s">
        <v>52</v>
      </c>
      <c r="B34" s="50">
        <v>25</v>
      </c>
      <c r="C34" s="46" t="s">
        <v>0</v>
      </c>
      <c r="D34" s="46">
        <v>125</v>
      </c>
      <c r="E34" s="45">
        <f>SUM(B34*D34)</f>
        <v>3125</v>
      </c>
      <c r="F34" s="9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3.5" thickBot="1" x14ac:dyDescent="0.25">
      <c r="A35" s="27" t="s">
        <v>2</v>
      </c>
      <c r="B35" s="33"/>
      <c r="C35" s="10"/>
      <c r="D35" s="10"/>
      <c r="E35" s="30">
        <f>SUM(E31:E34)</f>
        <v>28875</v>
      </c>
      <c r="F35" s="13"/>
    </row>
    <row r="36" spans="1:34" ht="13.5" thickTop="1" x14ac:dyDescent="0.2">
      <c r="A36" s="27"/>
      <c r="B36" s="33"/>
      <c r="C36" s="10"/>
      <c r="D36" s="10"/>
      <c r="E36" s="28"/>
      <c r="F36" s="13"/>
    </row>
    <row r="37" spans="1:34" s="10" customFormat="1" x14ac:dyDescent="0.2">
      <c r="A37" s="14" t="s">
        <v>82</v>
      </c>
      <c r="B37" s="12"/>
      <c r="C37" s="8"/>
      <c r="D37" s="8"/>
      <c r="E37" s="35"/>
      <c r="F37" s="13"/>
      <c r="G37" s="23"/>
      <c r="H37" s="2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x14ac:dyDescent="0.2">
      <c r="A38" s="5"/>
      <c r="B38" s="31" t="s">
        <v>5</v>
      </c>
      <c r="C38" s="4"/>
      <c r="D38" s="32" t="s">
        <v>86</v>
      </c>
      <c r="E38" s="3"/>
      <c r="F38" s="59" t="s">
        <v>72</v>
      </c>
    </row>
    <row r="39" spans="1:34" s="21" customFormat="1" x14ac:dyDescent="0.2">
      <c r="A39" s="90" t="s">
        <v>84</v>
      </c>
      <c r="B39" s="104">
        <f>SUM(E35,E27,E19)</f>
        <v>51445</v>
      </c>
      <c r="C39" s="11" t="s">
        <v>0</v>
      </c>
      <c r="D39" s="105">
        <v>0.05</v>
      </c>
      <c r="E39" s="91">
        <f>SUM(B39*D39)</f>
        <v>2572.25</v>
      </c>
      <c r="F39" s="29"/>
    </row>
    <row r="40" spans="1:34" ht="13.5" thickBot="1" x14ac:dyDescent="0.25">
      <c r="A40" s="27" t="s">
        <v>2</v>
      </c>
      <c r="B40" s="33"/>
      <c r="C40" s="10"/>
      <c r="D40" s="10"/>
      <c r="E40" s="30">
        <f>SUM(E36:E39)</f>
        <v>2572.25</v>
      </c>
      <c r="F40" s="13"/>
    </row>
    <row r="41" spans="1:34" ht="13.5" thickTop="1" x14ac:dyDescent="0.2">
      <c r="A41" s="27"/>
      <c r="B41" s="33"/>
      <c r="C41" s="10"/>
      <c r="D41" s="10"/>
      <c r="E41" s="28"/>
      <c r="F41" s="13"/>
    </row>
    <row r="42" spans="1:34" ht="18" x14ac:dyDescent="0.25">
      <c r="A42" s="6" t="s">
        <v>18</v>
      </c>
      <c r="B42" s="2"/>
      <c r="C42" s="2"/>
      <c r="D42" s="2"/>
      <c r="E42" s="7">
        <f>E27+E35+E19+E40</f>
        <v>54017.25</v>
      </c>
      <c r="F42" s="2"/>
    </row>
    <row r="43" spans="1:34" x14ac:dyDescent="0.2">
      <c r="A43" s="55" t="s">
        <v>7</v>
      </c>
      <c r="B43" s="12"/>
    </row>
    <row r="44" spans="1:34" x14ac:dyDescent="0.2">
      <c r="A44" s="27"/>
      <c r="B44" s="33"/>
      <c r="C44" s="10"/>
      <c r="D44" s="10"/>
      <c r="E44" s="28"/>
      <c r="F44" s="41"/>
    </row>
    <row r="45" spans="1:34" x14ac:dyDescent="0.2">
      <c r="A45" s="14" t="s">
        <v>8</v>
      </c>
      <c r="B45" s="12"/>
      <c r="E45" s="15"/>
      <c r="F45" s="13"/>
    </row>
    <row r="46" spans="1:34" x14ac:dyDescent="0.2">
      <c r="A46" s="5"/>
      <c r="B46" s="31" t="s">
        <v>5</v>
      </c>
      <c r="C46" s="4"/>
      <c r="D46" s="32" t="s">
        <v>6</v>
      </c>
      <c r="E46" s="3"/>
      <c r="F46" s="59" t="s">
        <v>72</v>
      </c>
    </row>
    <row r="47" spans="1:34" s="40" customFormat="1" x14ac:dyDescent="0.2">
      <c r="A47" s="40" t="s">
        <v>17</v>
      </c>
      <c r="B47" s="56">
        <v>20</v>
      </c>
      <c r="C47" s="40" t="s">
        <v>0</v>
      </c>
      <c r="D47" s="40">
        <v>5</v>
      </c>
      <c r="E47" s="106">
        <f>SUM(B47*D47)</f>
        <v>100</v>
      </c>
      <c r="F47" s="107" t="s">
        <v>80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1" customFormat="1" ht="13.5" thickBot="1" x14ac:dyDescent="0.25">
      <c r="A48" s="27" t="s">
        <v>4</v>
      </c>
      <c r="B48" s="33"/>
      <c r="C48" s="10"/>
      <c r="D48" s="10"/>
      <c r="E48" s="108">
        <f>SUM(E47:E47)</f>
        <v>100</v>
      </c>
      <c r="F48" s="10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5" ht="13.5" thickTop="1" x14ac:dyDescent="0.2">
      <c r="A49" s="10"/>
      <c r="B49" s="12"/>
      <c r="E49" s="15"/>
    </row>
    <row r="50" spans="1:5" x14ac:dyDescent="0.2">
      <c r="E50" s="11" t="s">
        <v>1</v>
      </c>
    </row>
  </sheetData>
  <mergeCells count="6">
    <mergeCell ref="B31:B32"/>
    <mergeCell ref="C31:C32"/>
    <mergeCell ref="D31:D32"/>
    <mergeCell ref="A1:F1"/>
    <mergeCell ref="A2:F2"/>
    <mergeCell ref="E31:E32"/>
  </mergeCells>
  <pageMargins left="0.7" right="0.7" top="0.75" bottom="0.75" header="0.3" footer="0.3"/>
  <pageSetup scale="5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zoomScale="85" zoomScaleNormal="85" workbookViewId="0">
      <selection activeCell="D38" sqref="D38"/>
    </sheetView>
  </sheetViews>
  <sheetFormatPr defaultColWidth="11.42578125" defaultRowHeight="12.75" x14ac:dyDescent="0.2"/>
  <cols>
    <col min="1" max="1" width="89.7109375" style="8" bestFit="1" customWidth="1"/>
    <col min="2" max="2" width="9.5703125" style="8" customWidth="1"/>
    <col min="3" max="3" width="2" style="8" bestFit="1" customWidth="1"/>
    <col min="4" max="4" width="11.42578125" style="8" customWidth="1"/>
    <col min="5" max="5" width="14.5703125" style="8" customWidth="1"/>
    <col min="6" max="6" width="40.7109375" style="8" customWidth="1"/>
    <col min="7" max="40" width="11.42578125" style="21"/>
    <col min="41" max="16384" width="11.42578125" style="8"/>
  </cols>
  <sheetData>
    <row r="1" spans="1:40" ht="26.25" customHeight="1" x14ac:dyDescent="0.4">
      <c r="A1" s="128" t="s">
        <v>10</v>
      </c>
      <c r="B1" s="128"/>
      <c r="C1" s="128"/>
      <c r="D1" s="128"/>
      <c r="E1" s="128"/>
      <c r="F1" s="128"/>
    </row>
    <row r="2" spans="1:40" ht="17.25" customHeight="1" x14ac:dyDescent="0.25">
      <c r="A2" s="129" t="s">
        <v>27</v>
      </c>
      <c r="B2" s="129"/>
      <c r="C2" s="129"/>
      <c r="D2" s="129"/>
      <c r="E2" s="129"/>
      <c r="F2" s="129"/>
    </row>
    <row r="3" spans="1:40" x14ac:dyDescent="0.2">
      <c r="A3" s="8" t="s">
        <v>9</v>
      </c>
      <c r="B3" s="12"/>
      <c r="F3" s="13"/>
    </row>
    <row r="4" spans="1:40" x14ac:dyDescent="0.2">
      <c r="A4" s="8" t="s">
        <v>11</v>
      </c>
      <c r="B4" s="12"/>
      <c r="F4" s="13"/>
    </row>
    <row r="5" spans="1:40" x14ac:dyDescent="0.2">
      <c r="A5" s="10" t="s">
        <v>22</v>
      </c>
      <c r="B5" s="12"/>
      <c r="F5" s="13"/>
    </row>
    <row r="6" spans="1:40" x14ac:dyDescent="0.2">
      <c r="B6" s="12"/>
      <c r="F6" s="13"/>
    </row>
    <row r="7" spans="1:40" ht="14.25" customHeight="1" x14ac:dyDescent="0.2">
      <c r="A7" s="14" t="s">
        <v>3</v>
      </c>
      <c r="B7" s="12"/>
      <c r="E7" s="15"/>
      <c r="F7" s="16"/>
    </row>
    <row r="8" spans="1:40" ht="14.25" customHeight="1" x14ac:dyDescent="0.2">
      <c r="A8" s="5"/>
      <c r="B8" s="31" t="s">
        <v>5</v>
      </c>
      <c r="C8" s="4"/>
      <c r="D8" s="32" t="s">
        <v>6</v>
      </c>
      <c r="E8" s="3"/>
      <c r="F8" s="59" t="s">
        <v>72</v>
      </c>
    </row>
    <row r="9" spans="1:40" s="18" customFormat="1" ht="25.5" customHeight="1" x14ac:dyDescent="0.2">
      <c r="A9" s="77" t="s">
        <v>46</v>
      </c>
      <c r="B9" s="56">
        <v>6500</v>
      </c>
      <c r="C9" s="40"/>
      <c r="D9" s="40"/>
      <c r="E9" s="57">
        <f>SUM(B9)</f>
        <v>6500</v>
      </c>
      <c r="F9" s="8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s="20" customFormat="1" ht="14.25" customHeight="1" x14ac:dyDescent="0.2">
      <c r="A10" s="69" t="s">
        <v>19</v>
      </c>
      <c r="B10" s="50">
        <v>7</v>
      </c>
      <c r="C10" s="46" t="s">
        <v>0</v>
      </c>
      <c r="D10" s="46">
        <v>300</v>
      </c>
      <c r="E10" s="45">
        <f>SUM(B10*D10)</f>
        <v>2100</v>
      </c>
      <c r="F10" s="58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s="19" customFormat="1" ht="26.25" customHeight="1" x14ac:dyDescent="0.2">
      <c r="A11" s="71" t="s">
        <v>49</v>
      </c>
      <c r="B11" s="72" t="s">
        <v>12</v>
      </c>
      <c r="C11" s="48"/>
      <c r="D11" s="48"/>
      <c r="E11" s="72" t="s">
        <v>12</v>
      </c>
      <c r="F11" s="62" t="s">
        <v>50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s="20" customFormat="1" ht="14.25" customHeight="1" x14ac:dyDescent="0.2">
      <c r="A12" s="69" t="s">
        <v>31</v>
      </c>
      <c r="B12" s="45">
        <v>0</v>
      </c>
      <c r="C12" s="46"/>
      <c r="D12" s="46"/>
      <c r="E12" s="45">
        <v>0</v>
      </c>
      <c r="F12" s="58" t="s">
        <v>20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s="20" customFormat="1" ht="14.25" customHeight="1" x14ac:dyDescent="0.2">
      <c r="A13" s="46" t="s">
        <v>24</v>
      </c>
      <c r="B13" s="45">
        <v>0</v>
      </c>
      <c r="C13" s="46"/>
      <c r="D13" s="46"/>
      <c r="E13" s="45">
        <v>0</v>
      </c>
      <c r="F13" s="58" t="s">
        <v>20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s="20" customFormat="1" ht="14.25" customHeight="1" x14ac:dyDescent="0.2">
      <c r="A14" s="46" t="s">
        <v>61</v>
      </c>
      <c r="B14" s="45">
        <v>0</v>
      </c>
      <c r="C14" s="46"/>
      <c r="D14" s="46"/>
      <c r="E14" s="45">
        <v>0</v>
      </c>
      <c r="F14" s="58" t="s">
        <v>20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s="20" customFormat="1" ht="14.25" customHeight="1" x14ac:dyDescent="0.2">
      <c r="A15" s="46" t="s">
        <v>44</v>
      </c>
      <c r="B15" s="45">
        <v>0</v>
      </c>
      <c r="C15" s="46"/>
      <c r="D15" s="46"/>
      <c r="E15" s="45">
        <v>0</v>
      </c>
      <c r="F15" s="58" t="s">
        <v>20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s="20" customFormat="1" ht="14.25" customHeight="1" x14ac:dyDescent="0.2">
      <c r="A16" s="69" t="s">
        <v>25</v>
      </c>
      <c r="B16" s="73" t="s">
        <v>12</v>
      </c>
      <c r="C16" s="46"/>
      <c r="D16" s="46"/>
      <c r="E16" s="73" t="s">
        <v>12</v>
      </c>
      <c r="F16" s="58" t="s">
        <v>23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s="20" customFormat="1" ht="14.25" customHeight="1" x14ac:dyDescent="0.2">
      <c r="A17" s="69" t="s">
        <v>16</v>
      </c>
      <c r="B17" s="50">
        <v>0</v>
      </c>
      <c r="C17" s="46"/>
      <c r="D17" s="46"/>
      <c r="E17" s="45">
        <v>0</v>
      </c>
      <c r="F17" s="58" t="s">
        <v>20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20" customFormat="1" ht="14.25" customHeight="1" x14ac:dyDescent="0.2">
      <c r="A18" s="69" t="s">
        <v>28</v>
      </c>
      <c r="B18" s="70">
        <v>3.5</v>
      </c>
      <c r="C18" s="46" t="s">
        <v>0</v>
      </c>
      <c r="D18" s="46">
        <v>150</v>
      </c>
      <c r="E18" s="45">
        <f>SUM(B18*D18)</f>
        <v>525</v>
      </c>
      <c r="F18" s="5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3.5" thickBot="1" x14ac:dyDescent="0.25">
      <c r="A19" s="27" t="s">
        <v>4</v>
      </c>
      <c r="B19" s="10"/>
      <c r="C19" s="10"/>
      <c r="D19" s="10"/>
      <c r="E19" s="30">
        <f>SUM(E9:E18)</f>
        <v>9125</v>
      </c>
      <c r="F19" s="10"/>
    </row>
    <row r="20" spans="1:40" ht="13.5" thickTop="1" x14ac:dyDescent="0.2">
      <c r="A20" s="27"/>
      <c r="B20" s="10"/>
      <c r="C20" s="10"/>
      <c r="D20" s="10"/>
      <c r="E20" s="28"/>
      <c r="F20" s="10"/>
    </row>
    <row r="21" spans="1:40" x14ac:dyDescent="0.2">
      <c r="A21" s="14" t="s">
        <v>14</v>
      </c>
      <c r="B21" s="12"/>
      <c r="E21" s="15"/>
      <c r="F21" s="29"/>
    </row>
    <row r="22" spans="1:40" x14ac:dyDescent="0.2">
      <c r="A22" s="5"/>
      <c r="B22" s="31" t="s">
        <v>5</v>
      </c>
      <c r="C22" s="4"/>
      <c r="D22" s="32" t="s">
        <v>86</v>
      </c>
      <c r="E22" s="3"/>
      <c r="F22" s="59" t="s">
        <v>72</v>
      </c>
    </row>
    <row r="23" spans="1:40" s="18" customFormat="1" ht="25.5" x14ac:dyDescent="0.2">
      <c r="A23" s="77" t="s">
        <v>73</v>
      </c>
      <c r="B23" s="113">
        <v>3955</v>
      </c>
      <c r="E23" s="57">
        <f>B23</f>
        <v>3955</v>
      </c>
      <c r="F23" s="6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20" customFormat="1" x14ac:dyDescent="0.2">
      <c r="A24" s="80" t="s">
        <v>42</v>
      </c>
      <c r="B24" s="114">
        <v>1530</v>
      </c>
      <c r="E24" s="45">
        <f>B24</f>
        <v>1530</v>
      </c>
      <c r="F24" s="6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s="95" customFormat="1" ht="26.25" customHeight="1" x14ac:dyDescent="0.2">
      <c r="A25" s="93" t="s">
        <v>47</v>
      </c>
      <c r="B25" s="94">
        <v>9500</v>
      </c>
      <c r="E25" s="49">
        <f>B25</f>
        <v>9500</v>
      </c>
      <c r="F25" s="96" t="s">
        <v>65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s="20" customFormat="1" x14ac:dyDescent="0.2">
      <c r="A26" s="20" t="s">
        <v>15</v>
      </c>
      <c r="B26" s="53">
        <v>25</v>
      </c>
      <c r="C26" s="20" t="s">
        <v>0</v>
      </c>
      <c r="D26" s="20">
        <v>37</v>
      </c>
      <c r="E26" s="45">
        <f>SUM(B26*D26)</f>
        <v>925</v>
      </c>
      <c r="F26" s="6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3.5" thickBot="1" x14ac:dyDescent="0.25">
      <c r="A27" s="27" t="s">
        <v>4</v>
      </c>
      <c r="B27" s="33"/>
      <c r="C27" s="10"/>
      <c r="D27" s="10"/>
      <c r="E27" s="30">
        <f>SUM(E23:E26)</f>
        <v>15910</v>
      </c>
      <c r="F27" s="34"/>
    </row>
    <row r="28" spans="1:40" s="10" customFormat="1" ht="13.5" thickTop="1" x14ac:dyDescent="0.2">
      <c r="A28" s="8"/>
      <c r="B28" s="12"/>
      <c r="C28" s="8"/>
      <c r="D28" s="8"/>
      <c r="E28" s="35"/>
      <c r="F28" s="1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10" customFormat="1" x14ac:dyDescent="0.2">
      <c r="A29" s="14" t="s">
        <v>13</v>
      </c>
      <c r="B29" s="12"/>
      <c r="C29" s="8"/>
      <c r="D29" s="8"/>
      <c r="E29" s="35"/>
      <c r="F29" s="1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x14ac:dyDescent="0.2">
      <c r="A30" s="5"/>
      <c r="B30" s="31" t="s">
        <v>5</v>
      </c>
      <c r="C30" s="4"/>
      <c r="D30" s="32" t="s">
        <v>86</v>
      </c>
      <c r="E30" s="3"/>
      <c r="F30" s="59" t="s">
        <v>72</v>
      </c>
    </row>
    <row r="31" spans="1:40" s="21" customFormat="1" ht="25.5" x14ac:dyDescent="0.2">
      <c r="A31" s="90" t="s">
        <v>48</v>
      </c>
      <c r="B31" s="134">
        <v>85</v>
      </c>
      <c r="C31" s="126" t="s">
        <v>0</v>
      </c>
      <c r="D31" s="126">
        <v>300</v>
      </c>
      <c r="E31" s="91">
        <f>SUM(B31*D31)</f>
        <v>25500</v>
      </c>
      <c r="F31" s="29"/>
    </row>
    <row r="32" spans="1:40" s="18" customFormat="1" x14ac:dyDescent="0.2">
      <c r="A32" s="40" t="s">
        <v>51</v>
      </c>
      <c r="B32" s="135"/>
      <c r="C32" s="127"/>
      <c r="D32" s="127"/>
      <c r="E32" s="88"/>
      <c r="F32" s="6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20" customFormat="1" x14ac:dyDescent="0.2">
      <c r="A33" s="86" t="s">
        <v>66</v>
      </c>
      <c r="B33" s="115">
        <v>250</v>
      </c>
      <c r="C33" s="46"/>
      <c r="D33" s="46"/>
      <c r="E33" s="45">
        <f>SUM(B33)</f>
        <v>250</v>
      </c>
      <c r="F33" s="9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s="20" customFormat="1" x14ac:dyDescent="0.2">
      <c r="A34" s="86" t="s">
        <v>52</v>
      </c>
      <c r="B34" s="50">
        <v>25</v>
      </c>
      <c r="C34" s="46" t="s">
        <v>0</v>
      </c>
      <c r="D34" s="46">
        <v>125</v>
      </c>
      <c r="E34" s="45">
        <f>SUM(B34*D34)</f>
        <v>3125</v>
      </c>
      <c r="F34" s="9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thickBot="1" x14ac:dyDescent="0.25">
      <c r="A35" s="27" t="s">
        <v>2</v>
      </c>
      <c r="B35" s="33"/>
      <c r="C35" s="10"/>
      <c r="D35" s="10"/>
      <c r="E35" s="30">
        <f>SUM(E31:E34)</f>
        <v>28875</v>
      </c>
      <c r="F35" s="13"/>
    </row>
    <row r="36" spans="1:40" ht="13.5" thickTop="1" x14ac:dyDescent="0.2">
      <c r="A36" s="27"/>
      <c r="B36" s="33"/>
      <c r="C36" s="10"/>
      <c r="D36" s="10"/>
      <c r="E36" s="28"/>
      <c r="F36" s="13"/>
    </row>
    <row r="37" spans="1:40" s="10" customFormat="1" x14ac:dyDescent="0.2">
      <c r="A37" s="14" t="s">
        <v>82</v>
      </c>
      <c r="B37" s="12"/>
      <c r="C37" s="8"/>
      <c r="D37" s="8"/>
      <c r="E37" s="35"/>
      <c r="F37" s="13"/>
      <c r="G37" s="23"/>
      <c r="H37" s="2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40" x14ac:dyDescent="0.2">
      <c r="A38" s="5"/>
      <c r="B38" s="31" t="s">
        <v>5</v>
      </c>
      <c r="C38" s="4"/>
      <c r="D38" s="32" t="s">
        <v>86</v>
      </c>
      <c r="E38" s="3"/>
      <c r="F38" s="59" t="s">
        <v>72</v>
      </c>
      <c r="AI38" s="8"/>
      <c r="AJ38" s="8"/>
      <c r="AK38" s="8"/>
      <c r="AL38" s="8"/>
      <c r="AM38" s="8"/>
      <c r="AN38" s="8"/>
    </row>
    <row r="39" spans="1:40" s="21" customFormat="1" x14ac:dyDescent="0.2">
      <c r="A39" s="90" t="s">
        <v>84</v>
      </c>
      <c r="B39" s="104">
        <f>SUM(E35,E27,E19)</f>
        <v>53910</v>
      </c>
      <c r="C39" s="11" t="s">
        <v>0</v>
      </c>
      <c r="D39" s="103">
        <v>0.05</v>
      </c>
      <c r="E39" s="91">
        <f>SUM(B39*D39)</f>
        <v>2695.5</v>
      </c>
      <c r="F39" s="29"/>
    </row>
    <row r="40" spans="1:40" ht="13.5" thickBot="1" x14ac:dyDescent="0.25">
      <c r="A40" s="27" t="s">
        <v>2</v>
      </c>
      <c r="B40" s="33"/>
      <c r="C40" s="10"/>
      <c r="D40" s="10"/>
      <c r="E40" s="30">
        <f>SUM(E36:E39)</f>
        <v>2695.5</v>
      </c>
      <c r="F40" s="13"/>
      <c r="AI40" s="8"/>
      <c r="AJ40" s="8"/>
      <c r="AK40" s="8"/>
      <c r="AL40" s="8"/>
      <c r="AM40" s="8"/>
      <c r="AN40" s="8"/>
    </row>
    <row r="41" spans="1:40" ht="13.5" thickTop="1" x14ac:dyDescent="0.2">
      <c r="A41" s="27"/>
      <c r="B41" s="33"/>
      <c r="C41" s="10"/>
      <c r="D41" s="10"/>
      <c r="E41" s="28"/>
      <c r="F41" s="13"/>
    </row>
    <row r="42" spans="1:40" ht="18" x14ac:dyDescent="0.25">
      <c r="A42" s="6" t="s">
        <v>18</v>
      </c>
      <c r="B42" s="2"/>
      <c r="C42" s="2"/>
      <c r="D42" s="2"/>
      <c r="E42" s="7">
        <f>E27+E35+E19+E40</f>
        <v>56605.5</v>
      </c>
      <c r="F42" s="2"/>
    </row>
    <row r="43" spans="1:40" x14ac:dyDescent="0.2">
      <c r="A43" s="55" t="s">
        <v>7</v>
      </c>
      <c r="B43" s="12"/>
    </row>
    <row r="44" spans="1:40" x14ac:dyDescent="0.2">
      <c r="A44" s="27"/>
      <c r="B44" s="33"/>
      <c r="C44" s="10"/>
      <c r="D44" s="10"/>
      <c r="E44" s="28"/>
      <c r="F44" s="41"/>
    </row>
    <row r="45" spans="1:40" x14ac:dyDescent="0.2">
      <c r="A45" s="14" t="s">
        <v>8</v>
      </c>
      <c r="B45" s="12"/>
      <c r="E45" s="15"/>
      <c r="F45" s="13"/>
    </row>
    <row r="46" spans="1:40" x14ac:dyDescent="0.2">
      <c r="A46" s="5"/>
      <c r="B46" s="31" t="s">
        <v>5</v>
      </c>
      <c r="C46" s="4"/>
      <c r="D46" s="32" t="s">
        <v>6</v>
      </c>
      <c r="E46" s="3"/>
      <c r="F46" s="59" t="s">
        <v>72</v>
      </c>
    </row>
    <row r="47" spans="1:40" s="40" customFormat="1" x14ac:dyDescent="0.2">
      <c r="A47" s="40" t="s">
        <v>17</v>
      </c>
      <c r="B47" s="56">
        <v>20</v>
      </c>
      <c r="C47" s="40" t="s">
        <v>0</v>
      </c>
      <c r="D47" s="40">
        <v>5</v>
      </c>
      <c r="E47" s="106">
        <f>SUM(B47*D47)</f>
        <v>100</v>
      </c>
      <c r="F47" s="107" t="s">
        <v>80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11" customFormat="1" ht="13.5" thickBot="1" x14ac:dyDescent="0.25">
      <c r="A48" s="27" t="s">
        <v>4</v>
      </c>
      <c r="B48" s="33"/>
      <c r="C48" s="10"/>
      <c r="D48" s="10"/>
      <c r="E48" s="108">
        <f>SUM(E47:E47)</f>
        <v>100</v>
      </c>
      <c r="F48" s="10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5" ht="13.5" thickTop="1" x14ac:dyDescent="0.2">
      <c r="A49" s="10"/>
      <c r="B49" s="12"/>
      <c r="E49" s="15"/>
    </row>
    <row r="50" spans="1:5" x14ac:dyDescent="0.2">
      <c r="E50" s="11" t="s">
        <v>1</v>
      </c>
    </row>
  </sheetData>
  <mergeCells count="5">
    <mergeCell ref="A1:F1"/>
    <mergeCell ref="A2:F2"/>
    <mergeCell ref="B31:B32"/>
    <mergeCell ref="C31:C32"/>
    <mergeCell ref="D31:D32"/>
  </mergeCells>
  <pageMargins left="0.7" right="0.7" top="0.75" bottom="0.75" header="0.3" footer="0.3"/>
  <pageSetup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Cirque Eloize</vt:lpstr>
      <vt:lpstr>Le Windsor</vt:lpstr>
      <vt:lpstr>Passerelle Perspective</vt:lpstr>
      <vt:lpstr>Le belvédère</vt:lpstr>
      <vt:lpstr>'Cirque Eloize'!Print_Area</vt:lpstr>
      <vt:lpstr>'Le belvédère'!Print_Area</vt:lpstr>
      <vt:lpstr>'Le Windsor'!Print_Area</vt:lpstr>
      <vt:lpstr>'Passerelle Perspective'!Print_Area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mlessard</dc:creator>
  <cp:lastModifiedBy>Nicole Jensen</cp:lastModifiedBy>
  <cp:lastPrinted>2019-05-02T20:58:23Z</cp:lastPrinted>
  <dcterms:created xsi:type="dcterms:W3CDTF">2008-06-03T23:19:10Z</dcterms:created>
  <dcterms:modified xsi:type="dcterms:W3CDTF">2019-09-18T20:42:42Z</dcterms:modified>
</cp:coreProperties>
</file>